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1295" activeTab="3"/>
  </bookViews>
  <sheets>
    <sheet name="раздел 1" sheetId="1" r:id="rId1"/>
    <sheet name="раздел 2" sheetId="2" r:id="rId2"/>
    <sheet name="раздел3" sheetId="3" r:id="rId3"/>
    <sheet name="титул" sheetId="4" r:id="rId4"/>
  </sheets>
  <definedNames>
    <definedName name="Z_02622684_24AF_46C2_AB8E_CB550FF7D938_.wvu.PrintArea" localSheetId="0" hidden="1">'раздел 1'!$A$1:$K$24</definedName>
    <definedName name="Z_02622684_24AF_46C2_AB8E_CB550FF7D938_.wvu.PrintArea" localSheetId="1" hidden="1">'раздел 2'!$A$1:$K$88</definedName>
    <definedName name="Z_758211B7_B48D_49A0_8B8C_76399195D485_.wvu.PrintArea" localSheetId="0" hidden="1">'раздел 1'!$A$1:$K$24</definedName>
    <definedName name="Z_758211B7_B48D_49A0_8B8C_76399195D485_.wvu.PrintArea" localSheetId="1" hidden="1">'раздел 2'!$A$1:$K$88</definedName>
    <definedName name="Z_83654F61_504F_4F35_87BF_7AC128A6D103_.wvu.PrintArea" localSheetId="0" hidden="1">'раздел 1'!$A$1:$K$24</definedName>
    <definedName name="Z_83654F61_504F_4F35_87BF_7AC128A6D103_.wvu.PrintArea" localSheetId="1" hidden="1">'раздел 2'!$A$1:$K$88</definedName>
    <definedName name="Z_95E797B6_6971_450B_A159_4AB818D155DD_.wvu.PrintArea" localSheetId="0" hidden="1">'раздел 1'!$A$1:$K$24</definedName>
    <definedName name="Z_95E797B6_6971_450B_A159_4AB818D155DD_.wvu.PrintArea" localSheetId="1" hidden="1">'раздел 2'!$A$1:$K$88</definedName>
    <definedName name="Z_AAE6C65B_7454_4EA5_853C_4BDD7606E4DB_.wvu.PrintArea" localSheetId="0" hidden="1">'раздел 1'!$A$1:$K$24</definedName>
    <definedName name="Z_AAE6C65B_7454_4EA5_853C_4BDD7606E4DB_.wvu.PrintArea" localSheetId="1" hidden="1">'раздел 2'!$A$1:$K$88</definedName>
    <definedName name="Z_B8295E22_3410_4343_B698_4E25505CB66C_.wvu.PrintArea" localSheetId="0" hidden="1">'раздел 1'!$A$1:$K$24</definedName>
    <definedName name="Z_B8295E22_3410_4343_B698_4E25505CB66C_.wvu.PrintArea" localSheetId="1" hidden="1">'раздел 2'!$A$1:$K$88</definedName>
    <definedName name="Z_D7ECE008_761B_4211_B77E_F476DDCB38E3_.wvu.PrintArea" localSheetId="0" hidden="1">'раздел 1'!$A$1:$K$24</definedName>
    <definedName name="Z_D7ECE008_761B_4211_B77E_F476DDCB38E3_.wvu.PrintArea" localSheetId="1" hidden="1">'раздел 2'!$A$1:$K$88</definedName>
    <definedName name="_xlnm.Print_Area" localSheetId="0">'раздел 1'!$A$1:$K$24</definedName>
    <definedName name="_xlnm.Print_Area" localSheetId="1">'раздел 2'!$A$1:$K$88</definedName>
  </definedNames>
  <calcPr fullCalcOnLoad="1"/>
</workbook>
</file>

<file path=xl/sharedStrings.xml><?xml version="1.0" encoding="utf-8"?>
<sst xmlns="http://schemas.openxmlformats.org/spreadsheetml/2006/main" count="461" uniqueCount="215">
  <si>
    <t>Раздел 1. Общие сведения об учреждении</t>
  </si>
  <si>
    <t>№ п/п</t>
  </si>
  <si>
    <t>Примечание</t>
  </si>
  <si>
    <t>-1-</t>
  </si>
  <si>
    <t>-2-</t>
  </si>
  <si>
    <t>-3-</t>
  </si>
  <si>
    <t>-4-</t>
  </si>
  <si>
    <t>-5-</t>
  </si>
  <si>
    <t>-6-</t>
  </si>
  <si>
    <t>Виды деятельности в соответствии с учредительными документами (уставами)</t>
  </si>
  <si>
    <t>основные виды деятельности</t>
  </si>
  <si>
    <t>иные виды деятельности</t>
  </si>
  <si>
    <t>наименование</t>
  </si>
  <si>
    <t>услуги, которые оказываются потребителям за плату</t>
  </si>
  <si>
    <t>Таблица № 1.</t>
  </si>
  <si>
    <t>Таблица № 2.</t>
  </si>
  <si>
    <t>Решение о создании, реорганизации и изменении типа учреждения</t>
  </si>
  <si>
    <t>Свидетельство о государственной регистрации</t>
  </si>
  <si>
    <t>Свидетельство о постановке на учет в налоговом органе</t>
  </si>
  <si>
    <t>Документы о регистрации в иных органах</t>
  </si>
  <si>
    <t>Таблица № 3.</t>
  </si>
  <si>
    <t>Администрация</t>
  </si>
  <si>
    <t>-7-</t>
  </si>
  <si>
    <t>-8-</t>
  </si>
  <si>
    <t>Структура согласно Штатному расписанию</t>
  </si>
  <si>
    <t>Квалификация</t>
  </si>
  <si>
    <t>Штатная численность работников учреждения на начало года</t>
  </si>
  <si>
    <t>Штатная численность работников учреждения на конец года</t>
  </si>
  <si>
    <t>Причины изменения</t>
  </si>
  <si>
    <t>Среднесписочная численность работников учреждения за отчетный год</t>
  </si>
  <si>
    <t>Средняя заработная плата работников учреждения за отчетный год</t>
  </si>
  <si>
    <t>Раздел 2. Результат деятельности учреждения</t>
  </si>
  <si>
    <t>Таблица № 4.</t>
  </si>
  <si>
    <t>Итого:</t>
  </si>
  <si>
    <t>Нефинансовые активы на начало года</t>
  </si>
  <si>
    <t>сумма</t>
  </si>
  <si>
    <t>Нефинансовые активы на конец года</t>
  </si>
  <si>
    <t>-9-</t>
  </si>
  <si>
    <t>Отклонение</t>
  </si>
  <si>
    <t>+</t>
  </si>
  <si>
    <t>-</t>
  </si>
  <si>
    <t>Причины изменения показателей</t>
  </si>
  <si>
    <t>Таблица № 5.</t>
  </si>
  <si>
    <t>Суммы выставленных требований в возмещение ущерба</t>
  </si>
  <si>
    <t>недостачи</t>
  </si>
  <si>
    <t>хищения</t>
  </si>
  <si>
    <t>порча материальных ценностей</t>
  </si>
  <si>
    <t>материальных ценностей</t>
  </si>
  <si>
    <t>денежных средств</t>
  </si>
  <si>
    <t>Таблица № 6.</t>
  </si>
  <si>
    <t>Причины образования дебиторской задолженности, нереальной к взысканию</t>
  </si>
  <si>
    <t>-10-</t>
  </si>
  <si>
    <t>%</t>
  </si>
  <si>
    <t>на начало года</t>
  </si>
  <si>
    <t>на конец года</t>
  </si>
  <si>
    <t>в том числе нереальная к взысканию</t>
  </si>
  <si>
    <t>Таблица № 7.</t>
  </si>
  <si>
    <t>Кредиторская задолженность</t>
  </si>
  <si>
    <t>просроченная задолженность</t>
  </si>
  <si>
    <t>Таблица № 8.</t>
  </si>
  <si>
    <t>-11-</t>
  </si>
  <si>
    <t>Наименование показателя (дохода)</t>
  </si>
  <si>
    <t>Код дохода по бюджетной квалификации</t>
  </si>
  <si>
    <t>Наименование показателя (платной услуги, работы)</t>
  </si>
  <si>
    <t>Суммы доходов, полученных учреждением</t>
  </si>
  <si>
    <t>Тариф (цена) на платные услуги (работы)</t>
  </si>
  <si>
    <t>I
квартал</t>
  </si>
  <si>
    <t>II
квартал</t>
  </si>
  <si>
    <t>III
квартал</t>
  </si>
  <si>
    <t>IV
квартал</t>
  </si>
  <si>
    <t>Таблица № 9.</t>
  </si>
  <si>
    <t>Итого</t>
  </si>
  <si>
    <t>Количество жалоб потребителей</t>
  </si>
  <si>
    <t>Принятые меры по результатам рассмотрения жалоб</t>
  </si>
  <si>
    <t>Таблица № 10.</t>
  </si>
  <si>
    <t>Наименование показателя (расхода)</t>
  </si>
  <si>
    <t>Код расхода по бюджетной квалификации</t>
  </si>
  <si>
    <t>через финансовые органы</t>
  </si>
  <si>
    <t>через банковские счета</t>
  </si>
  <si>
    <t>средства в пути</t>
  </si>
  <si>
    <t>итого</t>
  </si>
  <si>
    <t>Таблица № 11.</t>
  </si>
  <si>
    <t>Кассовые поступления (с учетом восстановленных средств)</t>
  </si>
  <si>
    <t>Таблица № 12.</t>
  </si>
  <si>
    <t>Вид счета, №</t>
  </si>
  <si>
    <t>по л/с, открытым в органах, осуществляющих ведение лицевых счетов учреждения</t>
  </si>
  <si>
    <t>по счетам, открытым в кредитных организациях</t>
  </si>
  <si>
    <t>Поступления согласно плану финансово-хозяйственной деятельности</t>
  </si>
  <si>
    <t>Выплаты согласно плану финансово-хозяйственной деятельности</t>
  </si>
  <si>
    <t>Раздел 3. Об использовании имущества, закрепленного за учреждением</t>
  </si>
  <si>
    <t>Таблица № 13.</t>
  </si>
  <si>
    <t>всего</t>
  </si>
  <si>
    <t>в том числе</t>
  </si>
  <si>
    <t>переданного в безвозмездное пользование</t>
  </si>
  <si>
    <t>переданного в аренду</t>
  </si>
  <si>
    <t>Таблица № 14.</t>
  </si>
  <si>
    <t>Целевое назначение (использование) объектов недвижимого имущества *</t>
  </si>
  <si>
    <t>Количество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</si>
  <si>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</t>
  </si>
  <si>
    <t>общая площадь, переданная в аренду</t>
  </si>
  <si>
    <t>общая площадь, переданная в безвозмездное пользование</t>
  </si>
  <si>
    <t>* Установленные категории целевого назначения (использования) объектов недвижимого имущества:</t>
  </si>
  <si>
    <t>1 - Административного назначения здания (сооружения, помещения);</t>
  </si>
  <si>
    <t>2 - Производственного назначения здания (сооружения, помещения);</t>
  </si>
  <si>
    <t>3 - Складского назначения здания (сооружения, помещения);</t>
  </si>
  <si>
    <t>4 - Культурно-оздоровительного назначения здания (сооружения, помещения);</t>
  </si>
  <si>
    <t>5 - Общехозяйственного (технического, вспомогательного) назначения здания (сооружения, помещения);</t>
  </si>
  <si>
    <t>6 - Иного назначения здания (сооружения, помещения).</t>
  </si>
  <si>
    <t>Таблица № 15.</t>
  </si>
  <si>
    <t>Остаточная стоимость движимого имущества, 
находящегося у учреждения на праве оперативного управления</t>
  </si>
  <si>
    <t>особо ценное</t>
  </si>
  <si>
    <t>переданное в безвозмездное пользование</t>
  </si>
  <si>
    <t>Таблица № 16.</t>
  </si>
  <si>
    <t>Объем средств, полученных в отчетном году от распоряжения имуществом, находящимся у учреждения на праве оперативного управления</t>
  </si>
  <si>
    <t>недвижимое имущество</t>
  </si>
  <si>
    <t>движимое имущество</t>
  </si>
  <si>
    <t>в том числе особо ценное</t>
  </si>
  <si>
    <t>Таблица № 17.</t>
  </si>
  <si>
    <t>---</t>
  </si>
  <si>
    <t>--</t>
  </si>
  <si>
    <t>сумма, руб.</t>
  </si>
  <si>
    <t>Отклонение, руб.</t>
  </si>
  <si>
    <t>приобретение оборудования в отчетном периоде</t>
  </si>
  <si>
    <t>субсидия на выполнение муниципального задания</t>
  </si>
  <si>
    <t>субсидия на иные цели</t>
  </si>
  <si>
    <t>00000000000000000180</t>
  </si>
  <si>
    <t>Неисполнен-ные поступления</t>
  </si>
  <si>
    <t>собственные доходы</t>
  </si>
  <si>
    <t>00000000000000000130</t>
  </si>
  <si>
    <t>Неисполнен-ные выплаты</t>
  </si>
  <si>
    <t>Решение о создании (постановление администрации г.Мончегорска  от 11.05.1999г. №270</t>
  </si>
  <si>
    <t xml:space="preserve">Решение об изменении типа (постановление администрации г.Мончегорска от 19.12.2011г. №1243) </t>
  </si>
  <si>
    <t>Пед.персонал</t>
  </si>
  <si>
    <t>Учебно-вспомогательный персонал</t>
  </si>
  <si>
    <t>Младший обслуживающий персонал</t>
  </si>
  <si>
    <t xml:space="preserve">     СОГЛАСОВАНО</t>
  </si>
  <si>
    <t xml:space="preserve">                    УТВЕРЖДАЮ</t>
  </si>
  <si>
    <t xml:space="preserve">           УТВЕРЖДАЮ</t>
  </si>
  <si>
    <t xml:space="preserve">      ОТЧЕТ О РЕЗУЛЬТАТАХ ДЕЯТЕЛЬНОСТИ </t>
  </si>
  <si>
    <t>и закрепленного за ним муниципального имущества</t>
  </si>
  <si>
    <t>Отклонение, % увеличение "+", уменьшение "-"</t>
  </si>
  <si>
    <t>Основные средства, всего</t>
  </si>
  <si>
    <t>1.1.</t>
  </si>
  <si>
    <t>1.2.</t>
  </si>
  <si>
    <t>Дебиторская задолженность, всего</t>
  </si>
  <si>
    <t>в том числе:</t>
  </si>
  <si>
    <t>Дебиторская задолженность  по доходам (поступлениям)</t>
  </si>
  <si>
    <t>Дебиторская задолженность  по расходам  (выплатам)</t>
  </si>
  <si>
    <t xml:space="preserve">Кассовые поступления (с учетом возвратов), руб. </t>
  </si>
  <si>
    <t>Балансовая  стоимость недвижимого имущества, 
находящегося у учреждения на праве оперативного управления</t>
  </si>
  <si>
    <t>из них</t>
  </si>
  <si>
    <t>на начало года, руб.</t>
  </si>
  <si>
    <t>на конец года, руб.</t>
  </si>
  <si>
    <t>Балансовая  стоимость движимого имущества, 
находящегося у учреждения на праве оперативного управления</t>
  </si>
  <si>
    <t>на начало года, шт.</t>
  </si>
  <si>
    <t>на конец года, шт.</t>
  </si>
  <si>
    <t>на начало года, кв.м.</t>
  </si>
  <si>
    <t>на конец года, кв.м.</t>
  </si>
  <si>
    <t xml:space="preserve">на конец года, кв.м </t>
  </si>
  <si>
    <t>на конец года. руб.</t>
  </si>
  <si>
    <t>количество, шт.</t>
  </si>
  <si>
    <t>приобретенного за счет выделенных средств (бюджет), руб.</t>
  </si>
  <si>
    <t>приобретенного за счет доходов, полученных от оказания платных работ (услуг), руб.</t>
  </si>
  <si>
    <t>Прочие нефинансовые активы (материальные запасы, земля)</t>
  </si>
  <si>
    <t>Причины образования кредиторской задолженности в т.ч. просроченной.</t>
  </si>
  <si>
    <t>Остаточная  стоимость приобретенного имущества на конец отчетного периода</t>
  </si>
  <si>
    <t>Балансовая стоимость приобретенного имущества в отчетном периоде</t>
  </si>
  <si>
    <t>м.п.</t>
  </si>
  <si>
    <t>Заведующий</t>
  </si>
  <si>
    <t>В.А. Тихомирова</t>
  </si>
  <si>
    <t>"ДЕТСКИЙ САД № 10 ПРИСМОТРА И ОЗДОРОВЛЕНИЯ"</t>
  </si>
  <si>
    <t>МУНИЦИПАЛЬНОГО  БЮДЖЕТНОГО ДОШКОЛЬНОГО ОБРАЗОВАТЕЛЬНОГО УЧРЕЖДЕНИЯ</t>
  </si>
  <si>
    <t>Родительская плата</t>
  </si>
  <si>
    <t>00000000000000000244</t>
  </si>
  <si>
    <t>00000000000000000140</t>
  </si>
  <si>
    <t>00000000000000000111</t>
  </si>
  <si>
    <t>00000000000000000112</t>
  </si>
  <si>
    <t>00000000000000000113</t>
  </si>
  <si>
    <t>00000000000000000119</t>
  </si>
  <si>
    <t>00000000000000000321</t>
  </si>
  <si>
    <t>00000000000000000851</t>
  </si>
  <si>
    <t>00000000000000000852</t>
  </si>
  <si>
    <t>00000000000000000853</t>
  </si>
  <si>
    <t>лицевой счет бюджетного учреждения №20496Ц53810</t>
  </si>
  <si>
    <t>отдельный лицевой счет бюджетного учреждения №21496Ц53810</t>
  </si>
  <si>
    <t>особо ценное движимое имущество</t>
  </si>
  <si>
    <t>МБДОУ  №10</t>
  </si>
  <si>
    <t>увеличение балансовой стоимости недвижимого имушества</t>
  </si>
  <si>
    <t>предоставление общедоступного бесплатного дошкольного образования по основным общеобразовательным программам дошкольного образования и содержание ребенка в учреждении</t>
  </si>
  <si>
    <t>Филиал №2 ФСС РФ , ФОМС, ПФ ,  Комитет гос. статистики - 29.12.2011г.</t>
  </si>
  <si>
    <t>№621 МОУ от 07.06.1999г., внесение записи в ЕГРЮЛ 51№000388085 от 18.10.2002г.</t>
  </si>
  <si>
    <t xml:space="preserve"> 51 №001703811 от 28.12.2011г. </t>
  </si>
  <si>
    <t xml:space="preserve"> 51 №000362523 от 20.06.2000г. </t>
  </si>
  <si>
    <t>Филиал №2 ФСС РФ , ФОМС, ПФ - 28.03.2001г.,  Комитет гос. статистики - 13.06.2000г.</t>
  </si>
  <si>
    <t xml:space="preserve"> 51 №001751293 от 29.12.2011г. </t>
  </si>
  <si>
    <t>Аникеева Анастасия Петровна            8(81536)55313</t>
  </si>
  <si>
    <t>Мариничева Елена Михайловна           8(81536)74219</t>
  </si>
  <si>
    <t>Тиханович Светлана Агзамовна          8(81536)56066</t>
  </si>
  <si>
    <t>Лемехова Наталья Александровна    8(81536)32168</t>
  </si>
  <si>
    <t>содержание детей в детском дошкольном образовательном учреждении за плату, взимаемую с родителей (законных представителей)</t>
  </si>
  <si>
    <t>В.Л.Уханова</t>
  </si>
  <si>
    <t>управления образования</t>
  </si>
  <si>
    <t>___________</t>
  </si>
  <si>
    <t>Заместитель начальника  _____________</t>
  </si>
  <si>
    <t>сократили 0,1 ставки заведующего медицинским кабинетом в целях оптимизации расходов</t>
  </si>
  <si>
    <t>сократили 1,2 ст. воспитателя в целях оптимизации расходов</t>
  </si>
  <si>
    <t>сократили  0,25 ст. младшего воспитателя в целях оптимизации расходов</t>
  </si>
  <si>
    <t>сократили 0,25 ст. кухонного рабочего в целях оптимизации расходов;3,25 ст.сторожа в связи с установкой охранной сигнализации во исполнение распоряжения администрации города Мончегорска от 18.03.2019 № 124-р</t>
  </si>
  <si>
    <t>"02" марта 2020г.</t>
  </si>
  <si>
    <t>за 2019 год</t>
  </si>
  <si>
    <t>приобретение материальных запасов в отчетном периоде</t>
  </si>
  <si>
    <t>Предоплата за услугм поставщику, согласно условиям договора, переплата по платежам в бюджет</t>
  </si>
  <si>
    <t xml:space="preserve">Текущая задолженность по родительской плате. </t>
  </si>
  <si>
    <t>Переплата родительской платы, текущая задолженность по платежам в бюджет.</t>
  </si>
  <si>
    <t>И.о. директора МБУ "ЦБУО"                                          А.П.Аникеева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</si>
</sst>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00"/>
    <numFmt numFmtId="190" formatCode="0.0000"/>
    <numFmt numFmtId="191" formatCode="0.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_(* #,##0.000_);_(* \(#,##0.000\);_(* &quot;-&quot;??_);_(@_)"/>
    <numFmt numFmtId="198" formatCode="0.0"/>
    <numFmt numFmtId="199" formatCode="[$-FC19]d\ mmmm\ yyyy\ &quot;г.&quot;"/>
    <numFmt numFmtId="200" formatCode="000000"/>
    <numFmt numFmtId="201" formatCode="#,##0.0"/>
    <numFmt numFmtId="202" formatCode="#,##0.00_ ;\-#,##0.00\ "/>
  </numFmts>
  <fonts count="6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40" fillId="19" borderId="0">
      <alignment/>
      <protection/>
    </xf>
    <xf numFmtId="0" fontId="41" fillId="0" borderId="0">
      <alignment horizontal="center" vertical="center"/>
      <protection/>
    </xf>
    <xf numFmtId="0" fontId="42" fillId="0" borderId="0">
      <alignment vertical="top"/>
      <protection/>
    </xf>
    <xf numFmtId="0" fontId="43" fillId="0" borderId="0">
      <alignment horizontal="center"/>
      <protection/>
    </xf>
    <xf numFmtId="0" fontId="41" fillId="0" borderId="0">
      <alignment horizontal="left"/>
      <protection/>
    </xf>
    <xf numFmtId="0" fontId="44" fillId="0" borderId="1">
      <alignment horizontal="center" vertical="top"/>
      <protection/>
    </xf>
    <xf numFmtId="0" fontId="45" fillId="0" borderId="0">
      <alignment/>
      <protection/>
    </xf>
    <xf numFmtId="0" fontId="41" fillId="0" borderId="1">
      <alignment horizontal="left" vertical="center"/>
      <protection/>
    </xf>
    <xf numFmtId="0" fontId="41" fillId="0" borderId="2">
      <alignment horizontal="left" vertical="center"/>
      <protection/>
    </xf>
    <xf numFmtId="0" fontId="39" fillId="0" borderId="0">
      <alignment/>
      <protection/>
    </xf>
    <xf numFmtId="0" fontId="45" fillId="0" borderId="3">
      <alignment horizontal="center" vertical="top" wrapText="1"/>
      <protection/>
    </xf>
    <xf numFmtId="0" fontId="45" fillId="0" borderId="4">
      <alignment horizontal="center" vertical="top" wrapText="1"/>
      <protection/>
    </xf>
    <xf numFmtId="0" fontId="45" fillId="0" borderId="5">
      <alignment horizontal="center" vertical="center"/>
      <protection/>
    </xf>
    <xf numFmtId="49" fontId="45" fillId="0" borderId="6">
      <alignment horizontal="left" wrapText="1"/>
      <protection/>
    </xf>
    <xf numFmtId="0" fontId="40" fillId="0" borderId="0">
      <alignment/>
      <protection/>
    </xf>
    <xf numFmtId="49" fontId="45" fillId="0" borderId="7">
      <alignment horizontal="right" vertical="top"/>
      <protection/>
    </xf>
    <xf numFmtId="0" fontId="45" fillId="0" borderId="5">
      <alignment horizontal="center" vertical="top" wrapText="1"/>
      <protection/>
    </xf>
    <xf numFmtId="0" fontId="45" fillId="0" borderId="8">
      <alignment horizontal="center" vertical="top" wrapText="1"/>
      <protection/>
    </xf>
    <xf numFmtId="0" fontId="45" fillId="0" borderId="9">
      <alignment horizontal="center" vertical="center"/>
      <protection/>
    </xf>
    <xf numFmtId="49" fontId="45" fillId="0" borderId="10">
      <alignment horizontal="center" wrapText="1"/>
      <protection/>
    </xf>
    <xf numFmtId="49" fontId="45" fillId="0" borderId="11">
      <alignment horizontal="center" vertical="top"/>
      <protection/>
    </xf>
    <xf numFmtId="0" fontId="45" fillId="0" borderId="8">
      <alignment horizontal="center" vertical="top"/>
      <protection/>
    </xf>
    <xf numFmtId="3" fontId="45" fillId="0" borderId="8">
      <alignment horizontal="right" shrinkToFit="1"/>
      <protection/>
    </xf>
    <xf numFmtId="3" fontId="45" fillId="0" borderId="12">
      <alignment horizontal="right" shrinkToFit="1"/>
      <protection/>
    </xf>
    <xf numFmtId="0" fontId="45" fillId="0" borderId="8">
      <alignment horizontal="center" vertical="center" wrapText="1"/>
      <protection/>
    </xf>
    <xf numFmtId="0" fontId="41" fillId="0" borderId="1">
      <alignment horizontal="center" vertical="center"/>
      <protection/>
    </xf>
    <xf numFmtId="0" fontId="41" fillId="0" borderId="2">
      <alignment horizontal="center" vertical="center"/>
      <protection/>
    </xf>
    <xf numFmtId="3" fontId="45" fillId="0" borderId="8">
      <alignment horizontal="right"/>
      <protection/>
    </xf>
    <xf numFmtId="3" fontId="45" fillId="0" borderId="12">
      <alignment horizontal="right"/>
      <protection/>
    </xf>
    <xf numFmtId="0" fontId="42" fillId="0" borderId="0">
      <alignment horizontal="right" vertical="top"/>
      <protection/>
    </xf>
    <xf numFmtId="3" fontId="45" fillId="0" borderId="13">
      <alignment horizontal="right"/>
      <protection/>
    </xf>
    <xf numFmtId="3" fontId="45" fillId="0" borderId="14">
      <alignment horizontal="right" wrapText="1"/>
      <protection/>
    </xf>
    <xf numFmtId="0" fontId="42" fillId="0" borderId="15">
      <alignment horizontal="right" vertical="top"/>
      <protection/>
    </xf>
    <xf numFmtId="0" fontId="41" fillId="0" borderId="1">
      <alignment horizontal="left" wrapText="1"/>
      <protection/>
    </xf>
    <xf numFmtId="0" fontId="41" fillId="0" borderId="0">
      <alignment/>
      <protection/>
    </xf>
    <xf numFmtId="0" fontId="41" fillId="0" borderId="0">
      <alignment horizontal="right" vertical="center"/>
      <protection/>
    </xf>
    <xf numFmtId="0" fontId="41" fillId="0" borderId="16">
      <alignment horizontal="center" vertical="center"/>
      <protection/>
    </xf>
    <xf numFmtId="49" fontId="42" fillId="0" borderId="17">
      <alignment horizontal="center" vertical="center"/>
      <protection/>
    </xf>
    <xf numFmtId="0" fontId="42" fillId="0" borderId="18">
      <alignment vertical="top"/>
      <protection/>
    </xf>
    <xf numFmtId="0" fontId="45" fillId="0" borderId="19">
      <alignment horizontal="center" vertical="top" wrapText="1"/>
      <protection/>
    </xf>
    <xf numFmtId="0" fontId="45" fillId="0" borderId="0">
      <alignment horizontal="center" vertical="top" wrapText="1"/>
      <protection/>
    </xf>
    <xf numFmtId="0" fontId="45" fillId="0" borderId="20">
      <alignment horizontal="center" vertical="top" wrapText="1"/>
      <protection/>
    </xf>
    <xf numFmtId="0" fontId="45" fillId="0" borderId="21">
      <alignment horizontal="center" vertical="center"/>
      <protection/>
    </xf>
    <xf numFmtId="0" fontId="45" fillId="0" borderId="22">
      <alignment horizontal="left" vertical="top" wrapText="1"/>
      <protection/>
    </xf>
    <xf numFmtId="49" fontId="42" fillId="0" borderId="23">
      <alignment horizontal="left" vertical="top" wrapText="1"/>
      <protection/>
    </xf>
    <xf numFmtId="0" fontId="41" fillId="0" borderId="8">
      <alignment horizontal="left" vertical="center" wrapText="1"/>
      <protection/>
    </xf>
    <xf numFmtId="0" fontId="46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7" fillId="26" borderId="24" applyNumberFormat="0" applyAlignment="0" applyProtection="0"/>
    <xf numFmtId="0" fontId="48" fillId="27" borderId="25" applyNumberFormat="0" applyAlignment="0" applyProtection="0"/>
    <xf numFmtId="0" fontId="49" fillId="27" borderId="24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26" applyNumberFormat="0" applyFill="0" applyAlignment="0" applyProtection="0"/>
    <xf numFmtId="0" fontId="51" fillId="0" borderId="27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9" applyNumberFormat="0" applyFill="0" applyAlignment="0" applyProtection="0"/>
    <xf numFmtId="0" fontId="54" fillId="28" borderId="30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31" applyNumberFormat="0" applyFont="0" applyAlignment="0" applyProtection="0"/>
    <xf numFmtId="9" fontId="0" fillId="0" borderId="0" applyFont="0" applyFill="0" applyBorder="0" applyAlignment="0" applyProtection="0"/>
    <xf numFmtId="0" fontId="59" fillId="0" borderId="32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33" xfId="0" applyFont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 quotePrefix="1">
      <alignment horizontal="center" vertical="center"/>
    </xf>
    <xf numFmtId="187" fontId="3" fillId="0" borderId="33" xfId="112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1" fontId="3" fillId="0" borderId="33" xfId="0" applyNumberFormat="1" applyFont="1" applyBorder="1" applyAlignment="1">
      <alignment horizontal="center" vertical="center" wrapText="1"/>
    </xf>
    <xf numFmtId="187" fontId="3" fillId="0" borderId="33" xfId="112" applyFont="1" applyBorder="1" applyAlignment="1">
      <alignment vertical="center"/>
    </xf>
    <xf numFmtId="171" fontId="3" fillId="0" borderId="3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vertical="center" wrapText="1"/>
    </xf>
    <xf numFmtId="171" fontId="3" fillId="0" borderId="33" xfId="0" applyNumberFormat="1" applyFont="1" applyBorder="1" applyAlignment="1">
      <alignment vertical="center"/>
    </xf>
    <xf numFmtId="4" fontId="0" fillId="0" borderId="33" xfId="0" applyNumberFormat="1" applyFont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7" fontId="3" fillId="0" borderId="34" xfId="112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4" fontId="3" fillId="0" borderId="33" xfId="112" applyNumberFormat="1" applyFont="1" applyBorder="1" applyAlignment="1">
      <alignment vertical="center" wrapText="1"/>
    </xf>
    <xf numFmtId="4" fontId="3" fillId="0" borderId="33" xfId="0" applyNumberFormat="1" applyFont="1" applyBorder="1" applyAlignment="1">
      <alignment vertical="center" wrapText="1"/>
    </xf>
    <xf numFmtId="187" fontId="3" fillId="0" borderId="34" xfId="112" applyFont="1" applyBorder="1" applyAlignment="1">
      <alignment vertical="center" wrapText="1"/>
    </xf>
    <xf numFmtId="187" fontId="0" fillId="0" borderId="33" xfId="0" applyNumberFormat="1" applyFont="1" applyBorder="1" applyAlignment="1">
      <alignment vertical="center" wrapText="1"/>
    </xf>
    <xf numFmtId="171" fontId="0" fillId="0" borderId="33" xfId="0" applyNumberFormat="1" applyFont="1" applyBorder="1" applyAlignment="1">
      <alignment vertical="center" wrapText="1"/>
    </xf>
    <xf numFmtId="201" fontId="0" fillId="0" borderId="33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33" xfId="112" applyNumberFormat="1" applyFont="1" applyBorder="1" applyAlignment="1">
      <alignment vertical="center"/>
    </xf>
    <xf numFmtId="4" fontId="3" fillId="0" borderId="33" xfId="112" applyNumberFormat="1" applyFont="1" applyBorder="1" applyAlignment="1">
      <alignment horizontal="center" vertical="center"/>
    </xf>
    <xf numFmtId="4" fontId="0" fillId="0" borderId="33" xfId="0" applyNumberFormat="1" applyFont="1" applyBorder="1" applyAlignment="1" quotePrefix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4" fontId="3" fillId="0" borderId="33" xfId="112" applyNumberFormat="1" applyFont="1" applyFill="1" applyBorder="1" applyAlignment="1">
      <alignment vertical="center"/>
    </xf>
    <xf numFmtId="4" fontId="0" fillId="0" borderId="33" xfId="0" applyNumberFormat="1" applyFont="1" applyFill="1" applyBorder="1" applyAlignment="1" quotePrefix="1">
      <alignment horizontal="center" vertical="center"/>
    </xf>
    <xf numFmtId="4" fontId="3" fillId="0" borderId="33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horizontal="center" vertical="center"/>
    </xf>
    <xf numFmtId="2" fontId="3" fillId="0" borderId="33" xfId="112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Alignment="1">
      <alignment horizontal="center" vertical="center" wrapText="1"/>
    </xf>
    <xf numFmtId="4" fontId="3" fillId="0" borderId="35" xfId="112" applyNumberFormat="1" applyFont="1" applyBorder="1" applyAlignment="1">
      <alignment horizontal="right" wrapText="1"/>
    </xf>
    <xf numFmtId="4" fontId="3" fillId="0" borderId="34" xfId="112" applyNumberFormat="1" applyFont="1" applyBorder="1" applyAlignment="1">
      <alignment horizontal="right" wrapText="1"/>
    </xf>
    <xf numFmtId="49" fontId="0" fillId="0" borderId="33" xfId="0" applyNumberForma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vertical="center" wrapText="1"/>
    </xf>
    <xf numFmtId="49" fontId="0" fillId="0" borderId="33" xfId="0" applyNumberForma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4" fontId="0" fillId="0" borderId="33" xfId="0" applyNumberFormat="1" applyFill="1" applyBorder="1" applyAlignment="1">
      <alignment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" fontId="0" fillId="0" borderId="33" xfId="0" applyNumberForma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33" xfId="112" applyNumberFormat="1" applyFont="1" applyBorder="1" applyAlignment="1">
      <alignment horizontal="right" wrapText="1"/>
    </xf>
    <xf numFmtId="4" fontId="3" fillId="0" borderId="33" xfId="0" applyNumberFormat="1" applyFont="1" applyBorder="1" applyAlignment="1">
      <alignment horizontal="right" wrapText="1"/>
    </xf>
    <xf numFmtId="4" fontId="3" fillId="0" borderId="34" xfId="0" applyNumberFormat="1" applyFont="1" applyBorder="1" applyAlignment="1">
      <alignment horizontal="right" wrapText="1"/>
    </xf>
    <xf numFmtId="4" fontId="0" fillId="0" borderId="33" xfId="0" applyNumberForma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 wrapText="1"/>
    </xf>
    <xf numFmtId="0" fontId="45" fillId="0" borderId="33" xfId="81" applyNumberFormat="1" applyBorder="1" applyProtection="1">
      <alignment horizontal="left" vertical="top" wrapText="1"/>
      <protection/>
    </xf>
    <xf numFmtId="0" fontId="45" fillId="0" borderId="33" xfId="81" applyBorder="1">
      <alignment horizontal="left" vertical="top" wrapText="1"/>
      <protection/>
    </xf>
    <xf numFmtId="0" fontId="1" fillId="0" borderId="3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9" fontId="2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3" xfId="0" applyFont="1" applyBorder="1" applyAlignment="1">
      <alignment horizontal="left" vertical="center" wrapText="1"/>
    </xf>
    <xf numFmtId="200" fontId="0" fillId="0" borderId="35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" fontId="3" fillId="0" borderId="35" xfId="112" applyNumberFormat="1" applyFont="1" applyBorder="1" applyAlignment="1">
      <alignment horizontal="right" wrapText="1"/>
    </xf>
    <xf numFmtId="4" fontId="0" fillId="0" borderId="34" xfId="0" applyNumberFormat="1" applyBorder="1" applyAlignment="1">
      <alignment horizontal="right" wrapText="1"/>
    </xf>
    <xf numFmtId="4" fontId="0" fillId="0" borderId="33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" fontId="0" fillId="0" borderId="35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4" fontId="3" fillId="0" borderId="35" xfId="0" applyNumberFormat="1" applyFont="1" applyBorder="1" applyAlignment="1">
      <alignment horizontal="right" wrapText="1"/>
    </xf>
    <xf numFmtId="4" fontId="3" fillId="0" borderId="34" xfId="0" applyNumberFormat="1" applyFont="1" applyBorder="1" applyAlignment="1">
      <alignment horizontal="right" wrapText="1"/>
    </xf>
    <xf numFmtId="4" fontId="3" fillId="0" borderId="34" xfId="112" applyNumberFormat="1" applyFont="1" applyBorder="1" applyAlignment="1">
      <alignment horizontal="right" wrapText="1"/>
    </xf>
    <xf numFmtId="4" fontId="3" fillId="33" borderId="33" xfId="105" applyNumberFormat="1" applyFont="1" applyFill="1" applyBorder="1" applyAlignment="1">
      <alignment horizontal="right"/>
      <protection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49" fontId="0" fillId="0" borderId="35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3" xfId="0" applyFont="1" applyBorder="1" applyAlignment="1" quotePrefix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 vertical="center" wrapText="1" shrinkToFit="1"/>
    </xf>
    <xf numFmtId="49" fontId="0" fillId="0" borderId="34" xfId="0" applyNumberFormat="1" applyFont="1" applyBorder="1" applyAlignment="1">
      <alignment horizontal="left" vertical="center" wrapText="1" shrinkToFit="1"/>
    </xf>
    <xf numFmtId="0" fontId="0" fillId="0" borderId="36" xfId="0" applyBorder="1" applyAlignment="1">
      <alignment horizontal="righ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 quotePrefix="1">
      <alignment horizontal="center" vertical="center"/>
    </xf>
    <xf numFmtId="0" fontId="0" fillId="0" borderId="34" xfId="0" applyFont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49" fontId="0" fillId="0" borderId="35" xfId="0" applyNumberFormat="1" applyFill="1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7" xfId="0" applyNumberForma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49" fontId="0" fillId="0" borderId="33" xfId="0" applyNumberForma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ill="1" applyBorder="1" applyAlignment="1">
      <alignment horizontal="center" vertical="center" wrapText="1"/>
    </xf>
    <xf numFmtId="49" fontId="0" fillId="0" borderId="44" xfId="0" applyNumberFormat="1" applyFill="1" applyBorder="1" applyAlignment="1">
      <alignment horizontal="center" vertical="center" wrapText="1"/>
    </xf>
    <xf numFmtId="49" fontId="0" fillId="0" borderId="45" xfId="0" applyNumberForma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40" xfId="0" applyNumberFormat="1" applyFill="1" applyBorder="1" applyAlignment="1">
      <alignment horizontal="center" vertical="center" wrapText="1"/>
    </xf>
    <xf numFmtId="49" fontId="0" fillId="0" borderId="35" xfId="0" applyNumberFormat="1" applyFill="1" applyBorder="1" applyAlignment="1">
      <alignment horizontal="left" vertical="center" wrapText="1"/>
    </xf>
    <xf numFmtId="49" fontId="0" fillId="0" borderId="37" xfId="0" applyNumberFormat="1" applyFill="1" applyBorder="1" applyAlignment="1">
      <alignment horizontal="left" vertical="center" wrapText="1"/>
    </xf>
    <xf numFmtId="49" fontId="0" fillId="0" borderId="34" xfId="0" applyNumberFormat="1" applyFill="1" applyBorder="1" applyAlignment="1">
      <alignment horizontal="left" vertical="center" wrapText="1"/>
    </xf>
    <xf numFmtId="4" fontId="0" fillId="0" borderId="35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center" wrapTex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_раздел 2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zoomScale="90" zoomScaleNormal="90" zoomScaleSheetLayoutView="100" zoomScalePageLayoutView="0" workbookViewId="0" topLeftCell="A10">
      <selection activeCell="R24" sqref="R24"/>
    </sheetView>
  </sheetViews>
  <sheetFormatPr defaultColWidth="9.140625" defaultRowHeight="12.75"/>
  <cols>
    <col min="1" max="1" width="3.8515625" style="0" customWidth="1"/>
    <col min="3" max="3" width="34.140625" style="0" customWidth="1"/>
    <col min="5" max="5" width="8.140625" style="0" customWidth="1"/>
    <col min="6" max="6" width="12.421875" style="0" customWidth="1"/>
    <col min="7" max="7" width="13.00390625" style="0" customWidth="1"/>
    <col min="9" max="9" width="15.8515625" style="0" customWidth="1"/>
    <col min="10" max="10" width="12.57421875" style="0" customWidth="1"/>
    <col min="11" max="11" width="17.140625" style="15" customWidth="1"/>
    <col min="12" max="12" width="9.140625" style="15" customWidth="1"/>
  </cols>
  <sheetData>
    <row r="2" spans="1:11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12.75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0"/>
    </row>
    <row r="4" spans="1:11" ht="12.75">
      <c r="A4" s="96" t="s">
        <v>14</v>
      </c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1:12" s="4" customFormat="1" ht="30" customHeight="1">
      <c r="A5" s="99" t="s">
        <v>1</v>
      </c>
      <c r="B5" s="111" t="s">
        <v>9</v>
      </c>
      <c r="C5" s="111"/>
      <c r="D5" s="111"/>
      <c r="E5" s="111"/>
      <c r="F5" s="111"/>
      <c r="G5" s="111"/>
      <c r="H5" s="111"/>
      <c r="I5" s="111"/>
      <c r="J5" s="99" t="s">
        <v>2</v>
      </c>
      <c r="K5" s="99"/>
      <c r="L5" s="3"/>
    </row>
    <row r="6" spans="1:12" s="4" customFormat="1" ht="12.75">
      <c r="A6" s="99"/>
      <c r="B6" s="99" t="s">
        <v>10</v>
      </c>
      <c r="C6" s="99"/>
      <c r="D6" s="99"/>
      <c r="E6" s="99"/>
      <c r="F6" s="99" t="s">
        <v>11</v>
      </c>
      <c r="G6" s="99"/>
      <c r="H6" s="99"/>
      <c r="I6" s="99"/>
      <c r="J6" s="99"/>
      <c r="K6" s="99"/>
      <c r="L6" s="3"/>
    </row>
    <row r="7" spans="1:12" s="4" customFormat="1" ht="56.25" customHeight="1">
      <c r="A7" s="99"/>
      <c r="B7" s="99" t="s">
        <v>12</v>
      </c>
      <c r="C7" s="99"/>
      <c r="D7" s="99" t="s">
        <v>13</v>
      </c>
      <c r="E7" s="99"/>
      <c r="F7" s="99" t="s">
        <v>12</v>
      </c>
      <c r="G7" s="99"/>
      <c r="H7" s="99" t="s">
        <v>13</v>
      </c>
      <c r="I7" s="99"/>
      <c r="J7" s="99"/>
      <c r="K7" s="99"/>
      <c r="L7" s="3"/>
    </row>
    <row r="8" spans="1:12" s="9" customFormat="1" ht="12.75">
      <c r="A8" s="21" t="s">
        <v>3</v>
      </c>
      <c r="B8" s="98" t="s">
        <v>4</v>
      </c>
      <c r="C8" s="98"/>
      <c r="D8" s="98" t="s">
        <v>5</v>
      </c>
      <c r="E8" s="98"/>
      <c r="F8" s="98" t="s">
        <v>6</v>
      </c>
      <c r="G8" s="98"/>
      <c r="H8" s="98" t="s">
        <v>7</v>
      </c>
      <c r="I8" s="98"/>
      <c r="J8" s="98" t="s">
        <v>8</v>
      </c>
      <c r="K8" s="98"/>
      <c r="L8" s="8"/>
    </row>
    <row r="9" spans="1:12" s="12" customFormat="1" ht="144" customHeight="1">
      <c r="A9" s="10">
        <v>1</v>
      </c>
      <c r="B9" s="112" t="s">
        <v>188</v>
      </c>
      <c r="C9" s="113"/>
      <c r="D9" s="107" t="s">
        <v>199</v>
      </c>
      <c r="E9" s="110"/>
      <c r="F9" s="107"/>
      <c r="G9" s="108"/>
      <c r="H9" s="107"/>
      <c r="I9" s="108"/>
      <c r="J9" s="109"/>
      <c r="K9" s="109"/>
      <c r="L9" s="11"/>
    </row>
    <row r="10" s="106" customFormat="1" ht="12.75"/>
    <row r="11" spans="1:12" s="2" customFormat="1" ht="12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6"/>
    </row>
    <row r="12" spans="1:12" s="2" customFormat="1" ht="12.75">
      <c r="A12" s="96" t="s">
        <v>15</v>
      </c>
      <c r="B12" s="96"/>
      <c r="C12" s="96"/>
      <c r="D12" s="96"/>
      <c r="E12" s="96"/>
      <c r="F12" s="96"/>
      <c r="G12" s="96"/>
      <c r="H12" s="96"/>
      <c r="I12" s="96"/>
      <c r="J12" s="96"/>
      <c r="K12" s="97"/>
      <c r="L12" s="6"/>
    </row>
    <row r="13" spans="1:11" ht="48" customHeight="1">
      <c r="A13" s="5" t="s">
        <v>1</v>
      </c>
      <c r="B13" s="99" t="s">
        <v>16</v>
      </c>
      <c r="C13" s="99"/>
      <c r="D13" s="99"/>
      <c r="E13" s="99" t="s">
        <v>17</v>
      </c>
      <c r="F13" s="99"/>
      <c r="G13" s="99"/>
      <c r="H13" s="99" t="s">
        <v>18</v>
      </c>
      <c r="I13" s="99"/>
      <c r="J13" s="99" t="s">
        <v>19</v>
      </c>
      <c r="K13" s="99"/>
    </row>
    <row r="14" spans="1:12" s="1" customFormat="1" ht="12.75">
      <c r="A14" s="21" t="s">
        <v>3</v>
      </c>
      <c r="B14" s="98" t="s">
        <v>4</v>
      </c>
      <c r="C14" s="98"/>
      <c r="D14" s="98"/>
      <c r="E14" s="98" t="s">
        <v>5</v>
      </c>
      <c r="F14" s="98"/>
      <c r="G14" s="98"/>
      <c r="H14" s="98" t="s">
        <v>6</v>
      </c>
      <c r="I14" s="98"/>
      <c r="J14" s="98" t="s">
        <v>7</v>
      </c>
      <c r="K14" s="98"/>
      <c r="L14" s="16"/>
    </row>
    <row r="15" spans="1:11" ht="46.5" customHeight="1">
      <c r="A15" s="10">
        <v>1</v>
      </c>
      <c r="B15" s="101" t="s">
        <v>130</v>
      </c>
      <c r="C15" s="101"/>
      <c r="D15" s="101"/>
      <c r="E15" s="101" t="s">
        <v>190</v>
      </c>
      <c r="F15" s="101"/>
      <c r="G15" s="101"/>
      <c r="H15" s="91" t="s">
        <v>192</v>
      </c>
      <c r="I15" s="92"/>
      <c r="J15" s="102" t="s">
        <v>193</v>
      </c>
      <c r="K15" s="103"/>
    </row>
    <row r="16" spans="1:11" ht="45.75" customHeight="1">
      <c r="A16" s="10">
        <v>2</v>
      </c>
      <c r="B16" s="104" t="s">
        <v>131</v>
      </c>
      <c r="C16" s="104"/>
      <c r="D16" s="104"/>
      <c r="E16" s="101" t="s">
        <v>191</v>
      </c>
      <c r="F16" s="101"/>
      <c r="G16" s="101"/>
      <c r="H16" s="91" t="s">
        <v>194</v>
      </c>
      <c r="I16" s="92"/>
      <c r="J16" s="102" t="s">
        <v>189</v>
      </c>
      <c r="K16" s="103"/>
    </row>
    <row r="17" spans="1:11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12.75">
      <c r="A18" s="96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7"/>
    </row>
    <row r="19" spans="1:12" s="34" customFormat="1" ht="93" customHeight="1">
      <c r="A19" s="32" t="s">
        <v>1</v>
      </c>
      <c r="B19" s="88" t="s">
        <v>24</v>
      </c>
      <c r="C19" s="88"/>
      <c r="D19" s="88" t="s">
        <v>25</v>
      </c>
      <c r="E19" s="88"/>
      <c r="F19" s="32" t="s">
        <v>26</v>
      </c>
      <c r="G19" s="32" t="s">
        <v>27</v>
      </c>
      <c r="H19" s="93" t="s">
        <v>28</v>
      </c>
      <c r="I19" s="94"/>
      <c r="J19" s="32" t="s">
        <v>29</v>
      </c>
      <c r="K19" s="32" t="s">
        <v>30</v>
      </c>
      <c r="L19" s="33"/>
    </row>
    <row r="20" spans="1:12" s="34" customFormat="1" ht="12.75">
      <c r="A20" s="31" t="s">
        <v>3</v>
      </c>
      <c r="B20" s="95" t="s">
        <v>4</v>
      </c>
      <c r="C20" s="95"/>
      <c r="D20" s="95" t="s">
        <v>5</v>
      </c>
      <c r="E20" s="95"/>
      <c r="F20" s="31" t="s">
        <v>6</v>
      </c>
      <c r="G20" s="31" t="s">
        <v>7</v>
      </c>
      <c r="H20" s="95" t="s">
        <v>8</v>
      </c>
      <c r="I20" s="95"/>
      <c r="J20" s="31" t="s">
        <v>22</v>
      </c>
      <c r="K20" s="31" t="s">
        <v>23</v>
      </c>
      <c r="L20" s="33"/>
    </row>
    <row r="21" spans="1:12" s="34" customFormat="1" ht="51" customHeight="1">
      <c r="A21" s="32">
        <v>1</v>
      </c>
      <c r="B21" s="88" t="s">
        <v>21</v>
      </c>
      <c r="C21" s="88"/>
      <c r="D21" s="88"/>
      <c r="E21" s="88"/>
      <c r="F21" s="32">
        <v>3.1</v>
      </c>
      <c r="G21" s="61">
        <v>3</v>
      </c>
      <c r="H21" s="89" t="s">
        <v>204</v>
      </c>
      <c r="I21" s="90"/>
      <c r="J21" s="32">
        <v>3</v>
      </c>
      <c r="K21" s="44">
        <v>57268.8</v>
      </c>
      <c r="L21" s="33">
        <f>G21-F21</f>
        <v>-0.10000000000000009</v>
      </c>
    </row>
    <row r="22" spans="1:12" s="34" customFormat="1" ht="36" customHeight="1">
      <c r="A22" s="32">
        <v>2</v>
      </c>
      <c r="B22" s="88" t="s">
        <v>132</v>
      </c>
      <c r="C22" s="88"/>
      <c r="D22" s="88"/>
      <c r="E22" s="88"/>
      <c r="F22" s="32">
        <v>20.2</v>
      </c>
      <c r="G22" s="61">
        <v>19</v>
      </c>
      <c r="H22" s="89" t="s">
        <v>205</v>
      </c>
      <c r="I22" s="90"/>
      <c r="J22" s="32">
        <v>18</v>
      </c>
      <c r="K22" s="44">
        <v>44477.2</v>
      </c>
      <c r="L22" s="33">
        <f>G22-F22</f>
        <v>-1.1999999999999993</v>
      </c>
    </row>
    <row r="23" spans="1:12" s="34" customFormat="1" ht="38.25" customHeight="1">
      <c r="A23" s="32">
        <v>3</v>
      </c>
      <c r="B23" s="88" t="s">
        <v>133</v>
      </c>
      <c r="C23" s="88"/>
      <c r="D23" s="88"/>
      <c r="E23" s="88"/>
      <c r="F23" s="32">
        <v>15.65</v>
      </c>
      <c r="G23" s="61">
        <v>15.4</v>
      </c>
      <c r="H23" s="89" t="s">
        <v>206</v>
      </c>
      <c r="I23" s="90"/>
      <c r="J23" s="32">
        <v>13.3</v>
      </c>
      <c r="K23" s="44">
        <v>34334.5</v>
      </c>
      <c r="L23" s="33">
        <f>G23-F23</f>
        <v>-0.25</v>
      </c>
    </row>
    <row r="24" spans="1:12" s="34" customFormat="1" ht="101.25" customHeight="1">
      <c r="A24" s="32">
        <v>4</v>
      </c>
      <c r="B24" s="88" t="s">
        <v>134</v>
      </c>
      <c r="C24" s="88"/>
      <c r="D24" s="88"/>
      <c r="E24" s="88"/>
      <c r="F24" s="32">
        <v>19.5</v>
      </c>
      <c r="G24" s="61">
        <v>16</v>
      </c>
      <c r="H24" s="89" t="s">
        <v>207</v>
      </c>
      <c r="I24" s="90"/>
      <c r="J24" s="32">
        <v>17</v>
      </c>
      <c r="K24" s="44">
        <v>29219.3</v>
      </c>
      <c r="L24" s="33">
        <f>G24-F24</f>
        <v>-3.5</v>
      </c>
    </row>
    <row r="25" spans="11:12" s="36" customFormat="1" ht="12.75">
      <c r="K25" s="35"/>
      <c r="L25" s="35"/>
    </row>
  </sheetData>
  <sheetProtection/>
  <mergeCells count="61">
    <mergeCell ref="H24:I24"/>
    <mergeCell ref="A2:K2"/>
    <mergeCell ref="A5:A7"/>
    <mergeCell ref="J5:K7"/>
    <mergeCell ref="B5:I5"/>
    <mergeCell ref="B6:E6"/>
    <mergeCell ref="A4:K4"/>
    <mergeCell ref="B9:C9"/>
    <mergeCell ref="B7:C7"/>
    <mergeCell ref="D7:E7"/>
    <mergeCell ref="B8:C8"/>
    <mergeCell ref="H21:I21"/>
    <mergeCell ref="J9:K9"/>
    <mergeCell ref="J8:K8"/>
    <mergeCell ref="A10:IV10"/>
    <mergeCell ref="D20:E20"/>
    <mergeCell ref="D19:E19"/>
    <mergeCell ref="B15:D15"/>
    <mergeCell ref="D9:E9"/>
    <mergeCell ref="F9:G9"/>
    <mergeCell ref="F7:G7"/>
    <mergeCell ref="J14:K14"/>
    <mergeCell ref="H13:I13"/>
    <mergeCell ref="E14:G14"/>
    <mergeCell ref="H14:I14"/>
    <mergeCell ref="H9:I9"/>
    <mergeCell ref="A3:K3"/>
    <mergeCell ref="F8:G8"/>
    <mergeCell ref="A11:K11"/>
    <mergeCell ref="B13:D13"/>
    <mergeCell ref="A12:K12"/>
    <mergeCell ref="J13:K13"/>
    <mergeCell ref="H7:I7"/>
    <mergeCell ref="F6:I6"/>
    <mergeCell ref="H8:I8"/>
    <mergeCell ref="D8:E8"/>
    <mergeCell ref="B14:D14"/>
    <mergeCell ref="E13:G13"/>
    <mergeCell ref="A17:K17"/>
    <mergeCell ref="E15:G15"/>
    <mergeCell ref="J16:K16"/>
    <mergeCell ref="E16:G16"/>
    <mergeCell ref="H16:I16"/>
    <mergeCell ref="B16:D16"/>
    <mergeCell ref="J15:K15"/>
    <mergeCell ref="H22:I22"/>
    <mergeCell ref="H23:I23"/>
    <mergeCell ref="H15:I15"/>
    <mergeCell ref="D21:E21"/>
    <mergeCell ref="H19:I19"/>
    <mergeCell ref="B21:C21"/>
    <mergeCell ref="B20:C20"/>
    <mergeCell ref="H20:I20"/>
    <mergeCell ref="B19:C19"/>
    <mergeCell ref="A18:K18"/>
    <mergeCell ref="B24:C24"/>
    <mergeCell ref="D24:E24"/>
    <mergeCell ref="D22:E22"/>
    <mergeCell ref="B22:C22"/>
    <mergeCell ref="D23:E23"/>
    <mergeCell ref="B23:C23"/>
  </mergeCells>
  <printOptions/>
  <pageMargins left="0.75" right="0.75" top="1" bottom="1" header="0.5" footer="0.5"/>
  <pageSetup fitToHeight="100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38" sqref="A38:K38"/>
    </sheetView>
  </sheetViews>
  <sheetFormatPr defaultColWidth="9.140625" defaultRowHeight="12.75"/>
  <cols>
    <col min="1" max="1" width="6.8515625" style="0" customWidth="1"/>
    <col min="2" max="2" width="14.00390625" style="0" customWidth="1"/>
    <col min="3" max="3" width="12.8515625" style="0" customWidth="1"/>
    <col min="4" max="4" width="14.00390625" style="0" customWidth="1"/>
    <col min="5" max="5" width="11.421875" style="0" customWidth="1"/>
    <col min="6" max="6" width="14.421875" style="0" customWidth="1"/>
    <col min="7" max="7" width="15.140625" style="0" customWidth="1"/>
    <col min="8" max="8" width="16.140625" style="0" customWidth="1"/>
    <col min="9" max="9" width="12.140625" style="0" customWidth="1"/>
    <col min="10" max="10" width="14.421875" style="0" customWidth="1"/>
    <col min="11" max="11" width="12.57421875" style="15" customWidth="1"/>
    <col min="12" max="12" width="9.140625" style="15" customWidth="1"/>
  </cols>
  <sheetData>
    <row r="1" spans="1:12" s="13" customFormat="1" ht="12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8"/>
    </row>
    <row r="2" spans="1:12" s="13" customFormat="1" ht="12.75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0"/>
      <c r="L2" s="18"/>
    </row>
    <row r="3" spans="1:12" s="13" customFormat="1" ht="12.75">
      <c r="A3" s="96" t="s">
        <v>32</v>
      </c>
      <c r="B3" s="96"/>
      <c r="C3" s="96"/>
      <c r="D3" s="96"/>
      <c r="E3" s="96"/>
      <c r="F3" s="96"/>
      <c r="G3" s="96"/>
      <c r="H3" s="96"/>
      <c r="I3" s="96"/>
      <c r="J3" s="96"/>
      <c r="K3" s="97"/>
      <c r="L3" s="18"/>
    </row>
    <row r="4" spans="1:12" s="14" customFormat="1" ht="33" customHeight="1">
      <c r="A4" s="141" t="s">
        <v>1</v>
      </c>
      <c r="B4" s="99" t="s">
        <v>34</v>
      </c>
      <c r="C4" s="99"/>
      <c r="D4" s="99"/>
      <c r="E4" s="107" t="s">
        <v>36</v>
      </c>
      <c r="F4" s="146"/>
      <c r="G4" s="108"/>
      <c r="H4" s="107" t="s">
        <v>121</v>
      </c>
      <c r="I4" s="108"/>
      <c r="J4" s="141" t="s">
        <v>140</v>
      </c>
      <c r="K4" s="141" t="s">
        <v>41</v>
      </c>
      <c r="L4" s="17"/>
    </row>
    <row r="5" spans="1:12" s="14" customFormat="1" ht="30.75" customHeight="1">
      <c r="A5" s="142"/>
      <c r="B5" s="99" t="s">
        <v>12</v>
      </c>
      <c r="C5" s="99"/>
      <c r="D5" s="5" t="s">
        <v>120</v>
      </c>
      <c r="E5" s="107" t="s">
        <v>12</v>
      </c>
      <c r="F5" s="108"/>
      <c r="G5" s="5" t="s">
        <v>120</v>
      </c>
      <c r="H5" s="5" t="s">
        <v>39</v>
      </c>
      <c r="I5" s="5" t="s">
        <v>40</v>
      </c>
      <c r="J5" s="142"/>
      <c r="K5" s="142"/>
      <c r="L5" s="17"/>
    </row>
    <row r="6" spans="1:12" s="14" customFormat="1" ht="12.75" customHeight="1">
      <c r="A6" s="21" t="s">
        <v>3</v>
      </c>
      <c r="B6" s="98" t="s">
        <v>4</v>
      </c>
      <c r="C6" s="98"/>
      <c r="D6" s="21" t="s">
        <v>5</v>
      </c>
      <c r="E6" s="167" t="s">
        <v>6</v>
      </c>
      <c r="F6" s="168"/>
      <c r="G6" s="21" t="s">
        <v>7</v>
      </c>
      <c r="H6" s="21" t="s">
        <v>8</v>
      </c>
      <c r="I6" s="21" t="s">
        <v>22</v>
      </c>
      <c r="J6" s="21" t="s">
        <v>23</v>
      </c>
      <c r="K6" s="21" t="s">
        <v>37</v>
      </c>
      <c r="L6" s="17"/>
    </row>
    <row r="7" spans="1:12" s="14" customFormat="1" ht="43.5" customHeight="1">
      <c r="A7" s="5">
        <v>1</v>
      </c>
      <c r="B7" s="111" t="s">
        <v>141</v>
      </c>
      <c r="C7" s="111"/>
      <c r="D7" s="23">
        <v>53682890.89</v>
      </c>
      <c r="E7" s="107" t="s">
        <v>141</v>
      </c>
      <c r="F7" s="108"/>
      <c r="G7" s="23">
        <v>54273724.94</v>
      </c>
      <c r="H7" s="39">
        <f>G7-D7</f>
        <v>590834.049999997</v>
      </c>
      <c r="I7" s="40"/>
      <c r="J7" s="45">
        <f>((G7/D7)*100)-100</f>
        <v>1.10060028475489</v>
      </c>
      <c r="K7" s="24" t="s">
        <v>122</v>
      </c>
      <c r="L7" s="17"/>
    </row>
    <row r="8" spans="1:12" s="14" customFormat="1" ht="40.5" customHeight="1">
      <c r="A8" s="5" t="s">
        <v>142</v>
      </c>
      <c r="B8" s="165" t="s">
        <v>114</v>
      </c>
      <c r="C8" s="166"/>
      <c r="D8" s="37">
        <v>51780703.91</v>
      </c>
      <c r="E8" s="107" t="s">
        <v>114</v>
      </c>
      <c r="F8" s="108"/>
      <c r="G8" s="37">
        <v>51780703.91</v>
      </c>
      <c r="H8" s="39">
        <f>G8-D8</f>
        <v>0</v>
      </c>
      <c r="I8" s="40"/>
      <c r="J8" s="45">
        <f>((G8/D8)*100)-100</f>
        <v>0</v>
      </c>
      <c r="K8" s="24" t="s">
        <v>187</v>
      </c>
      <c r="L8" s="17"/>
    </row>
    <row r="9" spans="1:12" s="14" customFormat="1" ht="38.25" customHeight="1">
      <c r="A9" s="5" t="s">
        <v>143</v>
      </c>
      <c r="B9" s="165" t="s">
        <v>185</v>
      </c>
      <c r="C9" s="166"/>
      <c r="D9" s="37">
        <v>555066.34</v>
      </c>
      <c r="E9" s="107" t="s">
        <v>185</v>
      </c>
      <c r="F9" s="108"/>
      <c r="G9" s="39">
        <v>814978.84</v>
      </c>
      <c r="H9" s="39">
        <f>G9-D9</f>
        <v>259912.5</v>
      </c>
      <c r="I9" s="40"/>
      <c r="J9" s="45">
        <f>((G9/D9)*100)-100</f>
        <v>46.82548395926872</v>
      </c>
      <c r="K9" s="24" t="s">
        <v>122</v>
      </c>
      <c r="L9" s="17"/>
    </row>
    <row r="10" spans="1:12" s="14" customFormat="1" ht="42.75" customHeight="1">
      <c r="A10" s="5">
        <v>2</v>
      </c>
      <c r="B10" s="111" t="s">
        <v>163</v>
      </c>
      <c r="C10" s="111"/>
      <c r="D10" s="41">
        <f>15980910.75+88695.93</f>
        <v>16069606.68</v>
      </c>
      <c r="E10" s="107" t="s">
        <v>163</v>
      </c>
      <c r="F10" s="108"/>
      <c r="G10" s="41">
        <f>15980910.75+172052.12</f>
        <v>16152962.87</v>
      </c>
      <c r="H10" s="25">
        <f>G10-D10</f>
        <v>83356.18999999948</v>
      </c>
      <c r="I10" s="25"/>
      <c r="J10" s="45">
        <f>((G10/D10)*100)-100</f>
        <v>0.5187195409315422</v>
      </c>
      <c r="K10" s="24" t="s">
        <v>210</v>
      </c>
      <c r="L10" s="17"/>
    </row>
    <row r="11" spans="1:12" s="14" customFormat="1" ht="12.75">
      <c r="A11" s="107" t="s">
        <v>33</v>
      </c>
      <c r="B11" s="146"/>
      <c r="C11" s="108"/>
      <c r="D11" s="42">
        <f>D7+D10</f>
        <v>69752497.57</v>
      </c>
      <c r="E11" s="107" t="s">
        <v>33</v>
      </c>
      <c r="F11" s="108"/>
      <c r="G11" s="42">
        <f>G7+G10</f>
        <v>70426687.81</v>
      </c>
      <c r="H11" s="42">
        <f>H7+H10</f>
        <v>674190.2399999965</v>
      </c>
      <c r="I11" s="43">
        <f>SUM(I10)</f>
        <v>0</v>
      </c>
      <c r="J11" s="42">
        <f>J7+J10</f>
        <v>1.619319825686432</v>
      </c>
      <c r="K11" s="19"/>
      <c r="L11" s="17"/>
    </row>
    <row r="12" spans="1:11" ht="12.7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1" ht="12.75">
      <c r="A13" s="96" t="s">
        <v>42</v>
      </c>
      <c r="B13" s="96"/>
      <c r="C13" s="96"/>
      <c r="D13" s="96"/>
      <c r="E13" s="96"/>
      <c r="F13" s="96"/>
      <c r="G13" s="96"/>
      <c r="H13" s="96"/>
      <c r="I13" s="96"/>
      <c r="J13" s="96"/>
      <c r="K13" s="97"/>
    </row>
    <row r="14" spans="1:11" ht="12.75" customHeight="1">
      <c r="A14" s="99" t="s">
        <v>1</v>
      </c>
      <c r="B14" s="147" t="s">
        <v>43</v>
      </c>
      <c r="C14" s="171"/>
      <c r="D14" s="171"/>
      <c r="E14" s="171"/>
      <c r="F14" s="171"/>
      <c r="G14" s="171"/>
      <c r="H14" s="171"/>
      <c r="I14" s="171"/>
      <c r="J14" s="171"/>
      <c r="K14" s="148"/>
    </row>
    <row r="15" spans="1:11" ht="21.75" customHeight="1">
      <c r="A15" s="99"/>
      <c r="B15" s="99" t="s">
        <v>44</v>
      </c>
      <c r="C15" s="99"/>
      <c r="D15" s="99"/>
      <c r="E15" s="99"/>
      <c r="F15" s="99" t="s">
        <v>45</v>
      </c>
      <c r="G15" s="99"/>
      <c r="H15" s="99"/>
      <c r="I15" s="99"/>
      <c r="J15" s="99" t="s">
        <v>46</v>
      </c>
      <c r="K15" s="99"/>
    </row>
    <row r="16" spans="1:11" ht="28.5" customHeight="1">
      <c r="A16" s="99"/>
      <c r="B16" s="99" t="s">
        <v>47</v>
      </c>
      <c r="C16" s="99"/>
      <c r="D16" s="99" t="s">
        <v>48</v>
      </c>
      <c r="E16" s="99"/>
      <c r="F16" s="107" t="s">
        <v>47</v>
      </c>
      <c r="G16" s="108"/>
      <c r="H16" s="99" t="s">
        <v>48</v>
      </c>
      <c r="I16" s="99"/>
      <c r="J16" s="99"/>
      <c r="K16" s="99"/>
    </row>
    <row r="17" spans="1:11" ht="12.75">
      <c r="A17" s="21" t="s">
        <v>3</v>
      </c>
      <c r="B17" s="98" t="s">
        <v>4</v>
      </c>
      <c r="C17" s="98"/>
      <c r="D17" s="98" t="s">
        <v>5</v>
      </c>
      <c r="E17" s="98"/>
      <c r="F17" s="167" t="s">
        <v>6</v>
      </c>
      <c r="G17" s="168"/>
      <c r="H17" s="98" t="s">
        <v>7</v>
      </c>
      <c r="I17" s="98"/>
      <c r="J17" s="98" t="s">
        <v>8</v>
      </c>
      <c r="K17" s="98"/>
    </row>
    <row r="18" spans="1:11" ht="12.75">
      <c r="A18" s="10">
        <v>1</v>
      </c>
      <c r="B18" s="153" t="s">
        <v>118</v>
      </c>
      <c r="C18" s="109"/>
      <c r="D18" s="153" t="s">
        <v>118</v>
      </c>
      <c r="E18" s="109"/>
      <c r="F18" s="169" t="s">
        <v>118</v>
      </c>
      <c r="G18" s="170"/>
      <c r="H18" s="153" t="s">
        <v>118</v>
      </c>
      <c r="I18" s="109"/>
      <c r="J18" s="153" t="s">
        <v>118</v>
      </c>
      <c r="K18" s="109"/>
    </row>
    <row r="19" spans="1:11" ht="12.7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</row>
    <row r="20" spans="1:11" ht="12.75">
      <c r="A20" s="96" t="s">
        <v>49</v>
      </c>
      <c r="B20" s="96"/>
      <c r="C20" s="96"/>
      <c r="D20" s="96"/>
      <c r="E20" s="96"/>
      <c r="F20" s="96"/>
      <c r="G20" s="96"/>
      <c r="H20" s="96"/>
      <c r="I20" s="96"/>
      <c r="J20" s="96"/>
      <c r="K20" s="97"/>
    </row>
    <row r="21" spans="1:12" s="1" customFormat="1" ht="12.75" customHeight="1">
      <c r="A21" s="99" t="s">
        <v>1</v>
      </c>
      <c r="B21" s="107" t="s">
        <v>144</v>
      </c>
      <c r="C21" s="146"/>
      <c r="D21" s="146"/>
      <c r="E21" s="146"/>
      <c r="F21" s="108"/>
      <c r="G21" s="107" t="s">
        <v>38</v>
      </c>
      <c r="H21" s="146"/>
      <c r="I21" s="108"/>
      <c r="J21" s="147" t="s">
        <v>50</v>
      </c>
      <c r="K21" s="148"/>
      <c r="L21" s="16"/>
    </row>
    <row r="22" spans="1:12" s="1" customFormat="1" ht="43.5" customHeight="1">
      <c r="A22" s="99"/>
      <c r="B22" s="141" t="s">
        <v>53</v>
      </c>
      <c r="C22" s="141" t="s">
        <v>54</v>
      </c>
      <c r="D22" s="141" t="s">
        <v>52</v>
      </c>
      <c r="E22" s="107" t="s">
        <v>55</v>
      </c>
      <c r="F22" s="108"/>
      <c r="G22" s="141" t="s">
        <v>39</v>
      </c>
      <c r="H22" s="141" t="s">
        <v>40</v>
      </c>
      <c r="I22" s="141" t="s">
        <v>52</v>
      </c>
      <c r="J22" s="149"/>
      <c r="K22" s="150"/>
      <c r="L22" s="16"/>
    </row>
    <row r="23" spans="1:12" s="1" customFormat="1" ht="27" customHeight="1">
      <c r="A23" s="99"/>
      <c r="B23" s="142"/>
      <c r="C23" s="142"/>
      <c r="D23" s="142"/>
      <c r="E23" s="5" t="s">
        <v>35</v>
      </c>
      <c r="F23" s="5" t="s">
        <v>52</v>
      </c>
      <c r="G23" s="142"/>
      <c r="H23" s="142"/>
      <c r="I23" s="142"/>
      <c r="J23" s="151"/>
      <c r="K23" s="152"/>
      <c r="L23" s="16"/>
    </row>
    <row r="24" spans="1:12" s="1" customFormat="1" ht="12.75">
      <c r="A24" s="21" t="s">
        <v>3</v>
      </c>
      <c r="B24" s="21" t="s">
        <v>4</v>
      </c>
      <c r="C24" s="21" t="s">
        <v>5</v>
      </c>
      <c r="D24" s="21" t="s">
        <v>6</v>
      </c>
      <c r="E24" s="21" t="s">
        <v>7</v>
      </c>
      <c r="F24" s="21" t="s">
        <v>8</v>
      </c>
      <c r="G24" s="21" t="s">
        <v>22</v>
      </c>
      <c r="H24" s="21" t="s">
        <v>23</v>
      </c>
      <c r="I24" s="21" t="s">
        <v>37</v>
      </c>
      <c r="J24" s="167" t="s">
        <v>51</v>
      </c>
      <c r="K24" s="168"/>
      <c r="L24" s="16"/>
    </row>
    <row r="25" spans="1:11" ht="12.75">
      <c r="A25" s="10">
        <v>1</v>
      </c>
      <c r="B25" s="26">
        <f>66595.29+289154.8</f>
        <v>355750.08999999997</v>
      </c>
      <c r="C25" s="26">
        <f>58330+94897.71</f>
        <v>153227.71000000002</v>
      </c>
      <c r="D25" s="56">
        <f>(C25/B25*100)-100</f>
        <v>-56.928272316108185</v>
      </c>
      <c r="E25" s="22" t="s">
        <v>119</v>
      </c>
      <c r="F25" s="22" t="s">
        <v>119</v>
      </c>
      <c r="G25" s="27"/>
      <c r="H25" s="29">
        <f>C25-B25</f>
        <v>-202522.37999999995</v>
      </c>
      <c r="I25" s="49">
        <f>(C25/B25*100)-100</f>
        <v>-56.928272316108185</v>
      </c>
      <c r="J25" s="119" t="s">
        <v>119</v>
      </c>
      <c r="K25" s="120"/>
    </row>
    <row r="26" spans="1:11" ht="12.75">
      <c r="A26" s="156" t="s">
        <v>145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11" ht="12.75">
      <c r="A27" s="139" t="s">
        <v>146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</row>
    <row r="28" spans="1:12" s="36" customFormat="1" ht="66" customHeight="1">
      <c r="A28" s="51"/>
      <c r="B28" s="52">
        <v>66595.29</v>
      </c>
      <c r="C28" s="52">
        <v>58330</v>
      </c>
      <c r="D28" s="56">
        <f>(C28/B28*100)-100</f>
        <v>-12.4112230759863</v>
      </c>
      <c r="E28" s="53"/>
      <c r="F28" s="53"/>
      <c r="G28" s="54"/>
      <c r="H28" s="54">
        <f>C28-B28</f>
        <v>-8265.289999999994</v>
      </c>
      <c r="I28" s="55">
        <f>D28</f>
        <v>-12.4112230759863</v>
      </c>
      <c r="J28" s="159" t="s">
        <v>212</v>
      </c>
      <c r="K28" s="160"/>
      <c r="L28" s="35"/>
    </row>
    <row r="29" spans="1:11" ht="12.75">
      <c r="A29" s="139" t="s">
        <v>147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</row>
    <row r="30" spans="1:11" ht="71.25" customHeight="1">
      <c r="A30" s="10"/>
      <c r="B30" s="46">
        <v>289154.8</v>
      </c>
      <c r="C30" s="46">
        <f>94897.71</f>
        <v>94897.71</v>
      </c>
      <c r="D30" s="47">
        <f>((C30/B30)*100)-100</f>
        <v>-67.18100131832499</v>
      </c>
      <c r="E30" s="48"/>
      <c r="F30" s="48"/>
      <c r="G30" s="49"/>
      <c r="H30" s="50">
        <f>C30-B30</f>
        <v>-194257.08999999997</v>
      </c>
      <c r="I30" s="49">
        <f>D30</f>
        <v>-67.18100131832499</v>
      </c>
      <c r="J30" s="162" t="s">
        <v>211</v>
      </c>
      <c r="K30" s="163"/>
    </row>
    <row r="31" spans="1:11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</row>
    <row r="32" spans="1:11" ht="34.5" customHeight="1">
      <c r="A32" s="96" t="s">
        <v>56</v>
      </c>
      <c r="B32" s="96"/>
      <c r="C32" s="96"/>
      <c r="D32" s="96"/>
      <c r="E32" s="96"/>
      <c r="F32" s="96"/>
      <c r="G32" s="96"/>
      <c r="H32" s="96"/>
      <c r="I32" s="96"/>
      <c r="J32" s="96"/>
      <c r="K32" s="97"/>
    </row>
    <row r="33" spans="1:11" ht="12.75">
      <c r="A33" s="99" t="s">
        <v>1</v>
      </c>
      <c r="B33" s="107" t="s">
        <v>57</v>
      </c>
      <c r="C33" s="146"/>
      <c r="D33" s="146"/>
      <c r="E33" s="146"/>
      <c r="F33" s="108"/>
      <c r="G33" s="107" t="s">
        <v>38</v>
      </c>
      <c r="H33" s="146"/>
      <c r="I33" s="108"/>
      <c r="J33" s="147" t="s">
        <v>164</v>
      </c>
      <c r="K33" s="148"/>
    </row>
    <row r="34" spans="1:11" ht="12.75" customHeight="1">
      <c r="A34" s="99"/>
      <c r="B34" s="141" t="s">
        <v>53</v>
      </c>
      <c r="C34" s="141" t="s">
        <v>54</v>
      </c>
      <c r="D34" s="141" t="s">
        <v>52</v>
      </c>
      <c r="E34" s="107" t="s">
        <v>58</v>
      </c>
      <c r="F34" s="108"/>
      <c r="G34" s="141" t="s">
        <v>39</v>
      </c>
      <c r="H34" s="141" t="s">
        <v>40</v>
      </c>
      <c r="I34" s="141" t="s">
        <v>52</v>
      </c>
      <c r="J34" s="149"/>
      <c r="K34" s="150"/>
    </row>
    <row r="35" spans="1:11" ht="12.75">
      <c r="A35" s="99"/>
      <c r="B35" s="142"/>
      <c r="C35" s="142"/>
      <c r="D35" s="142"/>
      <c r="E35" s="5" t="s">
        <v>35</v>
      </c>
      <c r="F35" s="5" t="s">
        <v>52</v>
      </c>
      <c r="G35" s="142"/>
      <c r="H35" s="142"/>
      <c r="I35" s="142"/>
      <c r="J35" s="151"/>
      <c r="K35" s="152"/>
    </row>
    <row r="36" spans="1:11" ht="12.75">
      <c r="A36" s="7" t="s">
        <v>3</v>
      </c>
      <c r="B36" s="7" t="s">
        <v>4</v>
      </c>
      <c r="C36" s="7" t="s">
        <v>5</v>
      </c>
      <c r="D36" s="7" t="s">
        <v>6</v>
      </c>
      <c r="E36" s="7" t="s">
        <v>7</v>
      </c>
      <c r="F36" s="7" t="s">
        <v>8</v>
      </c>
      <c r="G36" s="7" t="s">
        <v>22</v>
      </c>
      <c r="H36" s="7" t="s">
        <v>23</v>
      </c>
      <c r="I36" s="7" t="s">
        <v>37</v>
      </c>
      <c r="J36" s="126" t="s">
        <v>51</v>
      </c>
      <c r="K36" s="127"/>
    </row>
    <row r="37" spans="1:11" ht="37.5" customHeight="1">
      <c r="A37" s="10">
        <v>1</v>
      </c>
      <c r="B37" s="50">
        <f>1943.07+51115.4</f>
        <v>53058.47</v>
      </c>
      <c r="C37" s="50">
        <f>59101.01+111742</f>
        <v>170843.01</v>
      </c>
      <c r="D37" s="47">
        <f>(C37/B37*100)-100</f>
        <v>221.9900800004222</v>
      </c>
      <c r="E37" s="48" t="s">
        <v>119</v>
      </c>
      <c r="F37" s="48" t="s">
        <v>119</v>
      </c>
      <c r="G37" s="50">
        <f>C37-B37</f>
        <v>117784.54000000001</v>
      </c>
      <c r="H37" s="50"/>
      <c r="I37" s="46">
        <f>D37</f>
        <v>221.9900800004222</v>
      </c>
      <c r="J37" s="144" t="s">
        <v>213</v>
      </c>
      <c r="K37" s="145"/>
    </row>
    <row r="38" spans="1:12" s="1" customFormat="1" ht="41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6"/>
    </row>
    <row r="39" spans="1:12" s="1" customFormat="1" ht="42" customHeight="1">
      <c r="A39" s="96" t="s">
        <v>59</v>
      </c>
      <c r="B39" s="96"/>
      <c r="C39" s="96"/>
      <c r="D39" s="96"/>
      <c r="E39" s="96"/>
      <c r="F39" s="96"/>
      <c r="G39" s="96"/>
      <c r="H39" s="96"/>
      <c r="I39" s="96"/>
      <c r="J39" s="96"/>
      <c r="K39" s="97"/>
      <c r="L39" s="16"/>
    </row>
    <row r="40" spans="1:12" s="1" customFormat="1" ht="12.75">
      <c r="A40" s="99" t="s">
        <v>1</v>
      </c>
      <c r="B40" s="161" t="s">
        <v>63</v>
      </c>
      <c r="C40" s="99" t="s">
        <v>62</v>
      </c>
      <c r="D40" s="99" t="s">
        <v>64</v>
      </c>
      <c r="E40" s="99"/>
      <c r="F40" s="99"/>
      <c r="G40" s="99"/>
      <c r="H40" s="99" t="s">
        <v>65</v>
      </c>
      <c r="I40" s="99"/>
      <c r="J40" s="99"/>
      <c r="K40" s="99"/>
      <c r="L40" s="16"/>
    </row>
    <row r="41" spans="1:12" s="1" customFormat="1" ht="36" customHeight="1">
      <c r="A41" s="99"/>
      <c r="B41" s="161"/>
      <c r="C41" s="99"/>
      <c r="D41" s="5" t="s">
        <v>66</v>
      </c>
      <c r="E41" s="5" t="s">
        <v>67</v>
      </c>
      <c r="F41" s="5" t="s">
        <v>68</v>
      </c>
      <c r="G41" s="5" t="s">
        <v>69</v>
      </c>
      <c r="H41" s="5" t="s">
        <v>66</v>
      </c>
      <c r="I41" s="5" t="s">
        <v>67</v>
      </c>
      <c r="J41" s="5" t="s">
        <v>68</v>
      </c>
      <c r="K41" s="5" t="s">
        <v>69</v>
      </c>
      <c r="L41" s="16"/>
    </row>
    <row r="42" spans="1:12" s="1" customFormat="1" ht="12.75">
      <c r="A42" s="7" t="s">
        <v>3</v>
      </c>
      <c r="B42" s="7" t="s">
        <v>4</v>
      </c>
      <c r="C42" s="7" t="s">
        <v>5</v>
      </c>
      <c r="D42" s="7" t="s">
        <v>6</v>
      </c>
      <c r="E42" s="7" t="s">
        <v>7</v>
      </c>
      <c r="F42" s="7" t="s">
        <v>8</v>
      </c>
      <c r="G42" s="7" t="s">
        <v>22</v>
      </c>
      <c r="H42" s="7" t="s">
        <v>23</v>
      </c>
      <c r="I42" s="7" t="s">
        <v>37</v>
      </c>
      <c r="J42" s="7" t="s">
        <v>51</v>
      </c>
      <c r="K42" s="7" t="s">
        <v>60</v>
      </c>
      <c r="L42" s="16"/>
    </row>
    <row r="43" spans="1:12" s="1" customFormat="1" ht="25.5">
      <c r="A43" s="10">
        <v>1</v>
      </c>
      <c r="B43" s="38" t="s">
        <v>172</v>
      </c>
      <c r="C43" s="10">
        <v>130</v>
      </c>
      <c r="D43" s="30">
        <v>611019.25</v>
      </c>
      <c r="E43" s="30">
        <v>465575</v>
      </c>
      <c r="F43" s="30">
        <v>235939</v>
      </c>
      <c r="G43" s="30">
        <v>652849</v>
      </c>
      <c r="H43" s="30">
        <v>139</v>
      </c>
      <c r="I43" s="30">
        <v>139</v>
      </c>
      <c r="J43" s="30">
        <v>139</v>
      </c>
      <c r="K43" s="30">
        <v>139</v>
      </c>
      <c r="L43" s="16"/>
    </row>
    <row r="44" spans="1:11" ht="12.75">
      <c r="A44" s="10">
        <v>2</v>
      </c>
      <c r="B44" s="38"/>
      <c r="C44" s="10"/>
      <c r="D44" s="30"/>
      <c r="E44" s="30"/>
      <c r="F44" s="30"/>
      <c r="G44" s="30"/>
      <c r="H44" s="30"/>
      <c r="I44" s="30"/>
      <c r="J44" s="30"/>
      <c r="K44" s="30"/>
    </row>
    <row r="45" spans="1:11" ht="42.75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</row>
    <row r="46" spans="1:11" ht="12.75">
      <c r="A46" s="96" t="s">
        <v>70</v>
      </c>
      <c r="B46" s="96"/>
      <c r="C46" s="96"/>
      <c r="D46" s="96"/>
      <c r="E46" s="96"/>
      <c r="F46" s="96"/>
      <c r="G46" s="96"/>
      <c r="H46" s="96"/>
      <c r="I46" s="96"/>
      <c r="J46" s="96"/>
      <c r="K46" s="97"/>
    </row>
    <row r="47" spans="1:11" ht="42" customHeight="1">
      <c r="A47" s="5" t="s">
        <v>1</v>
      </c>
      <c r="B47" s="99" t="s">
        <v>63</v>
      </c>
      <c r="C47" s="99"/>
      <c r="D47" s="99" t="s">
        <v>62</v>
      </c>
      <c r="E47" s="99"/>
      <c r="F47" s="99" t="s">
        <v>72</v>
      </c>
      <c r="G47" s="99"/>
      <c r="H47" s="99" t="s">
        <v>73</v>
      </c>
      <c r="I47" s="99"/>
      <c r="J47" s="155"/>
      <c r="K47" s="155"/>
    </row>
    <row r="48" spans="1:11" ht="12.75">
      <c r="A48" s="7" t="s">
        <v>3</v>
      </c>
      <c r="B48" s="125" t="s">
        <v>4</v>
      </c>
      <c r="C48" s="125"/>
      <c r="D48" s="125" t="s">
        <v>5</v>
      </c>
      <c r="E48" s="125"/>
      <c r="F48" s="125" t="s">
        <v>6</v>
      </c>
      <c r="G48" s="125"/>
      <c r="H48" s="125" t="s">
        <v>7</v>
      </c>
      <c r="I48" s="125"/>
      <c r="J48" s="155"/>
      <c r="K48" s="155"/>
    </row>
    <row r="49" spans="1:11" ht="12.75">
      <c r="A49" s="10"/>
      <c r="B49" s="153" t="s">
        <v>118</v>
      </c>
      <c r="C49" s="109"/>
      <c r="D49" s="109" t="s">
        <v>118</v>
      </c>
      <c r="E49" s="109"/>
      <c r="F49" s="109" t="s">
        <v>118</v>
      </c>
      <c r="G49" s="109"/>
      <c r="H49" s="109"/>
      <c r="I49" s="109"/>
      <c r="J49" s="154"/>
      <c r="K49" s="154"/>
    </row>
    <row r="50" spans="1:11" ht="39" customHeight="1">
      <c r="A50" s="137" t="s">
        <v>74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8"/>
    </row>
    <row r="51" spans="1:11" ht="12.75">
      <c r="A51" s="99" t="s">
        <v>1</v>
      </c>
      <c r="B51" s="99" t="s">
        <v>61</v>
      </c>
      <c r="C51" s="99"/>
      <c r="D51" s="99" t="s">
        <v>62</v>
      </c>
      <c r="E51" s="99" t="s">
        <v>87</v>
      </c>
      <c r="F51" s="99"/>
      <c r="G51" s="99" t="s">
        <v>148</v>
      </c>
      <c r="H51" s="99"/>
      <c r="I51" s="99"/>
      <c r="J51" s="99"/>
      <c r="K51" s="128" t="s">
        <v>126</v>
      </c>
    </row>
    <row r="52" spans="1:11" ht="37.5" customHeight="1">
      <c r="A52" s="99"/>
      <c r="B52" s="99"/>
      <c r="C52" s="99"/>
      <c r="D52" s="99"/>
      <c r="E52" s="99"/>
      <c r="F52" s="99"/>
      <c r="G52" s="5" t="s">
        <v>77</v>
      </c>
      <c r="H52" s="5" t="s">
        <v>78</v>
      </c>
      <c r="I52" s="20" t="s">
        <v>79</v>
      </c>
      <c r="J52" s="5" t="s">
        <v>80</v>
      </c>
      <c r="K52" s="128"/>
    </row>
    <row r="53" spans="1:11" ht="27" customHeight="1">
      <c r="A53" s="7" t="s">
        <v>3</v>
      </c>
      <c r="B53" s="125" t="s">
        <v>4</v>
      </c>
      <c r="C53" s="125"/>
      <c r="D53" s="7" t="s">
        <v>5</v>
      </c>
      <c r="E53" s="126" t="s">
        <v>6</v>
      </c>
      <c r="F53" s="127"/>
      <c r="G53" s="7" t="s">
        <v>7</v>
      </c>
      <c r="H53" s="7" t="s">
        <v>8</v>
      </c>
      <c r="I53" s="7" t="s">
        <v>22</v>
      </c>
      <c r="J53" s="7" t="s">
        <v>23</v>
      </c>
      <c r="K53" s="7" t="s">
        <v>37</v>
      </c>
    </row>
    <row r="54" spans="1:11" ht="27" customHeight="1">
      <c r="A54" s="5">
        <v>1</v>
      </c>
      <c r="B54" s="107" t="s">
        <v>123</v>
      </c>
      <c r="C54" s="108"/>
      <c r="D54" s="28" t="s">
        <v>128</v>
      </c>
      <c r="E54" s="116">
        <v>38198897.18</v>
      </c>
      <c r="F54" s="133"/>
      <c r="G54" s="64">
        <f>E54</f>
        <v>38198897.18</v>
      </c>
      <c r="H54" s="84"/>
      <c r="I54" s="85"/>
      <c r="J54" s="84">
        <f>G54</f>
        <v>38198897.18</v>
      </c>
      <c r="K54" s="85">
        <f>E54-J54</f>
        <v>0</v>
      </c>
    </row>
    <row r="55" spans="1:11" ht="27" customHeight="1">
      <c r="A55" s="5">
        <v>2</v>
      </c>
      <c r="B55" s="107" t="s">
        <v>124</v>
      </c>
      <c r="C55" s="115"/>
      <c r="D55" s="28" t="s">
        <v>125</v>
      </c>
      <c r="E55" s="116">
        <v>1475320.5</v>
      </c>
      <c r="F55" s="133"/>
      <c r="G55" s="84">
        <v>1400972</v>
      </c>
      <c r="H55" s="85"/>
      <c r="I55" s="85"/>
      <c r="J55" s="84">
        <f>G55</f>
        <v>1400972</v>
      </c>
      <c r="K55" s="85">
        <f>E55-J55</f>
        <v>74348.5</v>
      </c>
    </row>
    <row r="56" spans="1:11" ht="15" customHeight="1">
      <c r="A56" s="5">
        <v>3</v>
      </c>
      <c r="B56" s="107" t="s">
        <v>127</v>
      </c>
      <c r="C56" s="115"/>
      <c r="D56" s="28" t="s">
        <v>174</v>
      </c>
      <c r="E56" s="116"/>
      <c r="F56" s="133"/>
      <c r="G56" s="84"/>
      <c r="H56" s="86"/>
      <c r="I56" s="85"/>
      <c r="J56" s="84"/>
      <c r="K56" s="85">
        <f>E56-J56</f>
        <v>0</v>
      </c>
    </row>
    <row r="57" spans="1:11" ht="15" customHeight="1">
      <c r="A57" s="5">
        <v>4</v>
      </c>
      <c r="B57" s="107" t="s">
        <v>127</v>
      </c>
      <c r="C57" s="115"/>
      <c r="D57" s="28" t="s">
        <v>128</v>
      </c>
      <c r="E57" s="116">
        <v>1965382.25</v>
      </c>
      <c r="F57" s="133"/>
      <c r="G57" s="84">
        <f>E57</f>
        <v>1965382.25</v>
      </c>
      <c r="H57" s="65"/>
      <c r="I57" s="85"/>
      <c r="J57" s="84">
        <f>G57</f>
        <v>1965382.25</v>
      </c>
      <c r="K57" s="85">
        <f>E57-J57</f>
        <v>0</v>
      </c>
    </row>
    <row r="58" spans="1:11" ht="15" customHeight="1">
      <c r="A58" s="5">
        <v>5</v>
      </c>
      <c r="B58" s="107" t="s">
        <v>127</v>
      </c>
      <c r="C58" s="115"/>
      <c r="D58" s="28" t="s">
        <v>125</v>
      </c>
      <c r="E58" s="116"/>
      <c r="F58" s="133"/>
      <c r="G58" s="84"/>
      <c r="H58" s="86"/>
      <c r="I58" s="85"/>
      <c r="J58" s="84"/>
      <c r="K58" s="85">
        <f>E58-J58</f>
        <v>0</v>
      </c>
    </row>
    <row r="59" spans="1:11" ht="12.75">
      <c r="A59" s="111" t="s">
        <v>33</v>
      </c>
      <c r="B59" s="111"/>
      <c r="C59" s="111"/>
      <c r="D59" s="111"/>
      <c r="E59" s="116">
        <f>SUM(E54:F58)</f>
        <v>41639599.93</v>
      </c>
      <c r="F59" s="133"/>
      <c r="G59" s="84">
        <f>SUM(G54:G58)</f>
        <v>41565251.43</v>
      </c>
      <c r="H59" s="84"/>
      <c r="I59" s="84"/>
      <c r="J59" s="84">
        <f>SUM(J54:J58)</f>
        <v>41565251.43</v>
      </c>
      <c r="K59" s="84">
        <f>SUM(K54:K58)</f>
        <v>74348.5</v>
      </c>
    </row>
    <row r="60" spans="1:11" ht="30.75" customHeight="1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10"/>
    </row>
    <row r="61" spans="1:11" ht="12.75">
      <c r="A61" s="137" t="s">
        <v>81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8"/>
    </row>
    <row r="62" spans="1:11" ht="12.75">
      <c r="A62" s="99" t="s">
        <v>1</v>
      </c>
      <c r="B62" s="99" t="s">
        <v>75</v>
      </c>
      <c r="C62" s="99"/>
      <c r="D62" s="99" t="s">
        <v>76</v>
      </c>
      <c r="E62" s="99" t="s">
        <v>88</v>
      </c>
      <c r="F62" s="99"/>
      <c r="G62" s="99" t="s">
        <v>82</v>
      </c>
      <c r="H62" s="99"/>
      <c r="I62" s="99"/>
      <c r="J62" s="99"/>
      <c r="K62" s="128" t="s">
        <v>129</v>
      </c>
    </row>
    <row r="63" spans="1:11" ht="24" customHeight="1">
      <c r="A63" s="99"/>
      <c r="B63" s="99"/>
      <c r="C63" s="99"/>
      <c r="D63" s="99"/>
      <c r="E63" s="99"/>
      <c r="F63" s="99"/>
      <c r="G63" s="5" t="s">
        <v>77</v>
      </c>
      <c r="H63" s="5" t="s">
        <v>78</v>
      </c>
      <c r="I63" s="20" t="s">
        <v>79</v>
      </c>
      <c r="J63" s="5" t="s">
        <v>80</v>
      </c>
      <c r="K63" s="128"/>
    </row>
    <row r="64" spans="1:11" ht="24.75" customHeight="1">
      <c r="A64" s="7" t="s">
        <v>3</v>
      </c>
      <c r="B64" s="125" t="s">
        <v>4</v>
      </c>
      <c r="C64" s="125"/>
      <c r="D64" s="7" t="s">
        <v>5</v>
      </c>
      <c r="E64" s="126" t="s">
        <v>6</v>
      </c>
      <c r="F64" s="127"/>
      <c r="G64" s="7" t="s">
        <v>7</v>
      </c>
      <c r="H64" s="7" t="s">
        <v>8</v>
      </c>
      <c r="I64" s="7" t="s">
        <v>22</v>
      </c>
      <c r="J64" s="7" t="s">
        <v>23</v>
      </c>
      <c r="K64" s="7" t="s">
        <v>37</v>
      </c>
    </row>
    <row r="65" spans="1:11" ht="24" customHeight="1">
      <c r="A65" s="5">
        <v>1</v>
      </c>
      <c r="B65" s="114" t="s">
        <v>123</v>
      </c>
      <c r="C65" s="129"/>
      <c r="D65" s="28" t="s">
        <v>175</v>
      </c>
      <c r="E65" s="134">
        <v>23054998.03</v>
      </c>
      <c r="F65" s="134"/>
      <c r="G65" s="84">
        <v>22976681.41</v>
      </c>
      <c r="H65" s="84"/>
      <c r="I65" s="84"/>
      <c r="J65" s="84">
        <f>G65</f>
        <v>22976681.41</v>
      </c>
      <c r="K65" s="84">
        <f>E65-J65</f>
        <v>78316.62000000104</v>
      </c>
    </row>
    <row r="66" spans="1:11" ht="25.5" customHeight="1">
      <c r="A66" s="5">
        <v>2</v>
      </c>
      <c r="B66" s="114" t="s">
        <v>123</v>
      </c>
      <c r="C66" s="129"/>
      <c r="D66" s="28" t="s">
        <v>176</v>
      </c>
      <c r="E66" s="134">
        <v>31360</v>
      </c>
      <c r="F66" s="134"/>
      <c r="G66" s="84">
        <f>E66</f>
        <v>31360</v>
      </c>
      <c r="H66" s="84"/>
      <c r="I66" s="84"/>
      <c r="J66" s="84">
        <f aca="true" t="shared" si="0" ref="J66:J73">G66</f>
        <v>31360</v>
      </c>
      <c r="K66" s="84">
        <f aca="true" t="shared" si="1" ref="K66:K79">E66-J66</f>
        <v>0</v>
      </c>
    </row>
    <row r="67" spans="1:11" ht="22.5" customHeight="1">
      <c r="A67" s="5">
        <v>3</v>
      </c>
      <c r="B67" s="114" t="s">
        <v>123</v>
      </c>
      <c r="C67" s="129"/>
      <c r="D67" s="28" t="s">
        <v>177</v>
      </c>
      <c r="E67" s="116">
        <v>0</v>
      </c>
      <c r="F67" s="133"/>
      <c r="G67" s="84">
        <v>0</v>
      </c>
      <c r="H67" s="84"/>
      <c r="I67" s="84"/>
      <c r="J67" s="84">
        <f t="shared" si="0"/>
        <v>0</v>
      </c>
      <c r="K67" s="84">
        <f t="shared" si="1"/>
        <v>0</v>
      </c>
    </row>
    <row r="68" spans="1:11" ht="21.75" customHeight="1">
      <c r="A68" s="5">
        <v>4</v>
      </c>
      <c r="B68" s="114" t="s">
        <v>123</v>
      </c>
      <c r="C68" s="129"/>
      <c r="D68" s="28" t="s">
        <v>178</v>
      </c>
      <c r="E68" s="134">
        <v>7114406.77</v>
      </c>
      <c r="F68" s="134"/>
      <c r="G68" s="84">
        <v>6629078.98</v>
      </c>
      <c r="H68" s="84"/>
      <c r="I68" s="84"/>
      <c r="J68" s="84">
        <f t="shared" si="0"/>
        <v>6629078.98</v>
      </c>
      <c r="K68" s="84">
        <f t="shared" si="1"/>
        <v>485327.7899999991</v>
      </c>
    </row>
    <row r="69" spans="1:11" ht="24" customHeight="1">
      <c r="A69" s="5">
        <v>5</v>
      </c>
      <c r="B69" s="114" t="s">
        <v>123</v>
      </c>
      <c r="C69" s="129"/>
      <c r="D69" s="28" t="s">
        <v>173</v>
      </c>
      <c r="E69" s="134">
        <v>7335573.91</v>
      </c>
      <c r="F69" s="134"/>
      <c r="G69" s="84">
        <v>7158188.98</v>
      </c>
      <c r="H69" s="84"/>
      <c r="I69" s="84"/>
      <c r="J69" s="84">
        <f t="shared" si="0"/>
        <v>7158188.98</v>
      </c>
      <c r="K69" s="84">
        <f t="shared" si="1"/>
        <v>177384.9299999997</v>
      </c>
    </row>
    <row r="70" spans="1:11" ht="25.5" customHeight="1">
      <c r="A70" s="5">
        <v>6</v>
      </c>
      <c r="B70" s="114" t="s">
        <v>123</v>
      </c>
      <c r="C70" s="129"/>
      <c r="D70" s="28" t="s">
        <v>179</v>
      </c>
      <c r="E70" s="134">
        <v>661763.22</v>
      </c>
      <c r="F70" s="134"/>
      <c r="G70" s="84">
        <v>410566.86</v>
      </c>
      <c r="H70" s="84"/>
      <c r="I70" s="84"/>
      <c r="J70" s="84">
        <f t="shared" si="0"/>
        <v>410566.86</v>
      </c>
      <c r="K70" s="84">
        <f t="shared" si="1"/>
        <v>251196.36</v>
      </c>
    </row>
    <row r="71" spans="1:11" ht="25.5" customHeight="1">
      <c r="A71" s="5">
        <v>7</v>
      </c>
      <c r="B71" s="114" t="s">
        <v>123</v>
      </c>
      <c r="C71" s="129"/>
      <c r="D71" s="28" t="s">
        <v>180</v>
      </c>
      <c r="E71" s="134">
        <v>428062</v>
      </c>
      <c r="F71" s="134"/>
      <c r="G71" s="84">
        <f>E71</f>
        <v>428062</v>
      </c>
      <c r="H71" s="84"/>
      <c r="I71" s="84"/>
      <c r="J71" s="84">
        <f t="shared" si="0"/>
        <v>428062</v>
      </c>
      <c r="K71" s="84">
        <f t="shared" si="1"/>
        <v>0</v>
      </c>
    </row>
    <row r="72" spans="1:11" ht="26.25" customHeight="1">
      <c r="A72" s="5">
        <v>8</v>
      </c>
      <c r="B72" s="114" t="s">
        <v>123</v>
      </c>
      <c r="C72" s="129"/>
      <c r="D72" s="28" t="s">
        <v>181</v>
      </c>
      <c r="E72" s="116">
        <v>1600</v>
      </c>
      <c r="F72" s="133"/>
      <c r="G72" s="84">
        <f>E72</f>
        <v>1600</v>
      </c>
      <c r="H72" s="84"/>
      <c r="I72" s="84"/>
      <c r="J72" s="84">
        <f t="shared" si="0"/>
        <v>1600</v>
      </c>
      <c r="K72" s="84">
        <f t="shared" si="1"/>
        <v>0</v>
      </c>
    </row>
    <row r="73" spans="1:11" ht="24" customHeight="1">
      <c r="A73" s="5">
        <v>9</v>
      </c>
      <c r="B73" s="114" t="s">
        <v>123</v>
      </c>
      <c r="C73" s="129"/>
      <c r="D73" s="28" t="s">
        <v>182</v>
      </c>
      <c r="E73" s="134">
        <v>12084.98</v>
      </c>
      <c r="F73" s="134"/>
      <c r="G73" s="84">
        <f>E73</f>
        <v>12084.98</v>
      </c>
      <c r="H73" s="84"/>
      <c r="I73" s="84"/>
      <c r="J73" s="84">
        <f t="shared" si="0"/>
        <v>12084.98</v>
      </c>
      <c r="K73" s="84">
        <f t="shared" si="1"/>
        <v>0</v>
      </c>
    </row>
    <row r="74" spans="1:11" ht="17.25" customHeight="1">
      <c r="A74" s="5">
        <v>10</v>
      </c>
      <c r="B74" s="114" t="s">
        <v>124</v>
      </c>
      <c r="C74" s="115"/>
      <c r="D74" s="28" t="s">
        <v>175</v>
      </c>
      <c r="E74" s="134">
        <v>339747.06</v>
      </c>
      <c r="F74" s="134"/>
      <c r="G74" s="84">
        <v>330133.12</v>
      </c>
      <c r="H74" s="84"/>
      <c r="I74" s="84"/>
      <c r="J74" s="84">
        <f aca="true" t="shared" si="2" ref="J74:J79">G74</f>
        <v>330133.12</v>
      </c>
      <c r="K74" s="84">
        <f t="shared" si="1"/>
        <v>9613.940000000002</v>
      </c>
    </row>
    <row r="75" spans="1:11" ht="17.25" customHeight="1">
      <c r="A75" s="5">
        <v>11</v>
      </c>
      <c r="B75" s="114" t="s">
        <v>124</v>
      </c>
      <c r="C75" s="115"/>
      <c r="D75" s="28" t="s">
        <v>176</v>
      </c>
      <c r="E75" s="134">
        <v>296514.55</v>
      </c>
      <c r="F75" s="134"/>
      <c r="G75" s="84">
        <v>269754.25</v>
      </c>
      <c r="H75" s="84"/>
      <c r="I75" s="84"/>
      <c r="J75" s="84">
        <f t="shared" si="2"/>
        <v>269754.25</v>
      </c>
      <c r="K75" s="84">
        <f t="shared" si="1"/>
        <v>26760.29999999999</v>
      </c>
    </row>
    <row r="76" spans="1:11" ht="17.25" customHeight="1">
      <c r="A76" s="5">
        <v>12</v>
      </c>
      <c r="B76" s="114" t="s">
        <v>124</v>
      </c>
      <c r="C76" s="115"/>
      <c r="D76" s="28" t="s">
        <v>178</v>
      </c>
      <c r="E76" s="134">
        <v>84422.89</v>
      </c>
      <c r="F76" s="134"/>
      <c r="G76" s="84">
        <v>81519.48</v>
      </c>
      <c r="H76" s="84"/>
      <c r="I76" s="84"/>
      <c r="J76" s="84">
        <f t="shared" si="2"/>
        <v>81519.48</v>
      </c>
      <c r="K76" s="84">
        <f t="shared" si="1"/>
        <v>2903.4100000000035</v>
      </c>
    </row>
    <row r="77" spans="1:11" ht="15" customHeight="1">
      <c r="A77" s="5">
        <v>13</v>
      </c>
      <c r="B77" s="114" t="s">
        <v>124</v>
      </c>
      <c r="C77" s="129"/>
      <c r="D77" s="28" t="s">
        <v>173</v>
      </c>
      <c r="E77" s="134">
        <v>754636</v>
      </c>
      <c r="F77" s="134"/>
      <c r="G77" s="84">
        <v>719565.15</v>
      </c>
      <c r="H77" s="84"/>
      <c r="I77" s="84"/>
      <c r="J77" s="84">
        <f t="shared" si="2"/>
        <v>719565.15</v>
      </c>
      <c r="K77" s="84">
        <f t="shared" si="1"/>
        <v>35070.84999999998</v>
      </c>
    </row>
    <row r="78" spans="1:11" ht="17.25" customHeight="1">
      <c r="A78" s="5">
        <v>14</v>
      </c>
      <c r="B78" s="114" t="s">
        <v>127</v>
      </c>
      <c r="C78" s="115"/>
      <c r="D78" s="28" t="s">
        <v>173</v>
      </c>
      <c r="E78" s="116">
        <v>1968961.31</v>
      </c>
      <c r="F78" s="117"/>
      <c r="G78" s="84">
        <v>1945928.55</v>
      </c>
      <c r="H78" s="65"/>
      <c r="I78" s="84"/>
      <c r="J78" s="84">
        <f t="shared" si="2"/>
        <v>1945928.55</v>
      </c>
      <c r="K78" s="84">
        <f t="shared" si="1"/>
        <v>23032.76000000001</v>
      </c>
    </row>
    <row r="79" spans="1:11" ht="15" customHeight="1">
      <c r="A79" s="5">
        <v>15</v>
      </c>
      <c r="B79" s="114" t="s">
        <v>127</v>
      </c>
      <c r="C79" s="129"/>
      <c r="D79" s="28" t="s">
        <v>182</v>
      </c>
      <c r="E79" s="116">
        <v>0</v>
      </c>
      <c r="F79" s="133"/>
      <c r="G79" s="84">
        <v>0</v>
      </c>
      <c r="H79" s="65"/>
      <c r="I79" s="84"/>
      <c r="J79" s="84">
        <f t="shared" si="2"/>
        <v>0</v>
      </c>
      <c r="K79" s="84">
        <f t="shared" si="1"/>
        <v>0</v>
      </c>
    </row>
    <row r="80" spans="1:11" ht="12.75">
      <c r="A80" s="111" t="s">
        <v>33</v>
      </c>
      <c r="B80" s="111"/>
      <c r="C80" s="111"/>
      <c r="D80" s="111"/>
      <c r="E80" s="131">
        <f>SUM(E65:E79)</f>
        <v>42084130.72</v>
      </c>
      <c r="F80" s="132"/>
      <c r="G80" s="85">
        <f>SUM(G65:G79)</f>
        <v>40994523.75999999</v>
      </c>
      <c r="H80" s="85"/>
      <c r="I80" s="85"/>
      <c r="J80" s="85">
        <f>SUM(J65:J79)</f>
        <v>40994523.75999999</v>
      </c>
      <c r="K80" s="86">
        <f>SUM(K65:K79)</f>
        <v>1089606.96</v>
      </c>
    </row>
    <row r="81" spans="1:11" ht="12.7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</row>
    <row r="82" spans="1:11" ht="48.75" customHeight="1">
      <c r="A82" s="96" t="s">
        <v>83</v>
      </c>
      <c r="B82" s="96"/>
      <c r="C82" s="96"/>
      <c r="D82" s="96"/>
      <c r="E82" s="96"/>
      <c r="F82" s="96"/>
      <c r="G82" s="96"/>
      <c r="H82" s="96"/>
      <c r="I82" s="96"/>
      <c r="J82" s="96"/>
      <c r="K82" s="97"/>
    </row>
    <row r="83" spans="1:11" ht="12.75">
      <c r="A83" s="99" t="s">
        <v>1</v>
      </c>
      <c r="B83" s="99" t="s">
        <v>84</v>
      </c>
      <c r="C83" s="99"/>
      <c r="D83" s="99" t="s">
        <v>53</v>
      </c>
      <c r="E83" s="99"/>
      <c r="F83" s="99"/>
      <c r="G83" s="99"/>
      <c r="H83" s="99" t="s">
        <v>54</v>
      </c>
      <c r="I83" s="99"/>
      <c r="J83" s="99"/>
      <c r="K83" s="99"/>
    </row>
    <row r="84" spans="1:11" ht="40.5" customHeight="1">
      <c r="A84" s="99"/>
      <c r="B84" s="99"/>
      <c r="C84" s="99"/>
      <c r="D84" s="128" t="s">
        <v>85</v>
      </c>
      <c r="E84" s="128"/>
      <c r="F84" s="114" t="s">
        <v>86</v>
      </c>
      <c r="G84" s="129"/>
      <c r="H84" s="128" t="s">
        <v>85</v>
      </c>
      <c r="I84" s="128"/>
      <c r="J84" s="128" t="s">
        <v>86</v>
      </c>
      <c r="K84" s="128"/>
    </row>
    <row r="85" spans="1:11" ht="44.25" customHeight="1">
      <c r="A85" s="7" t="s">
        <v>3</v>
      </c>
      <c r="B85" s="125" t="s">
        <v>4</v>
      </c>
      <c r="C85" s="125"/>
      <c r="D85" s="125" t="s">
        <v>5</v>
      </c>
      <c r="E85" s="125"/>
      <c r="F85" s="126" t="s">
        <v>6</v>
      </c>
      <c r="G85" s="127"/>
      <c r="H85" s="125" t="s">
        <v>7</v>
      </c>
      <c r="I85" s="125"/>
      <c r="J85" s="125" t="s">
        <v>8</v>
      </c>
      <c r="K85" s="125"/>
    </row>
    <row r="86" spans="1:11" ht="24.75" customHeight="1">
      <c r="A86" s="10">
        <v>1</v>
      </c>
      <c r="B86" s="121" t="s">
        <v>183</v>
      </c>
      <c r="C86" s="122"/>
      <c r="D86" s="118">
        <v>652806.17</v>
      </c>
      <c r="E86" s="118"/>
      <c r="F86" s="123">
        <v>0</v>
      </c>
      <c r="G86" s="124"/>
      <c r="H86" s="118">
        <v>1164970.37</v>
      </c>
      <c r="I86" s="118"/>
      <c r="J86" s="118">
        <v>0</v>
      </c>
      <c r="K86" s="118"/>
    </row>
    <row r="87" spans="1:11" ht="34.5" customHeight="1">
      <c r="A87" s="10">
        <v>2</v>
      </c>
      <c r="B87" s="121" t="s">
        <v>184</v>
      </c>
      <c r="C87" s="122"/>
      <c r="D87" s="118">
        <v>8332.4</v>
      </c>
      <c r="E87" s="118"/>
      <c r="F87" s="123">
        <v>0</v>
      </c>
      <c r="G87" s="124"/>
      <c r="H87" s="118"/>
      <c r="I87" s="118"/>
      <c r="J87" s="118">
        <v>0</v>
      </c>
      <c r="K87" s="118"/>
    </row>
    <row r="88" spans="1:11" ht="0.75" customHeight="1">
      <c r="A88" s="10"/>
      <c r="B88" s="109"/>
      <c r="C88" s="109"/>
      <c r="D88" s="109"/>
      <c r="E88" s="109"/>
      <c r="F88" s="119"/>
      <c r="G88" s="120"/>
      <c r="H88" s="109"/>
      <c r="I88" s="109"/>
      <c r="J88" s="109"/>
      <c r="K88" s="109"/>
    </row>
  </sheetData>
  <sheetProtection/>
  <mergeCells count="193">
    <mergeCell ref="B73:C73"/>
    <mergeCell ref="G21:I21"/>
    <mergeCell ref="D17:E17"/>
    <mergeCell ref="F17:G17"/>
    <mergeCell ref="A19:K19"/>
    <mergeCell ref="B70:C70"/>
    <mergeCell ref="B65:C65"/>
    <mergeCell ref="E65:F65"/>
    <mergeCell ref="E59:F59"/>
    <mergeCell ref="E56:F56"/>
    <mergeCell ref="E64:F64"/>
    <mergeCell ref="J24:K24"/>
    <mergeCell ref="J17:K17"/>
    <mergeCell ref="B17:C17"/>
    <mergeCell ref="J15:K16"/>
    <mergeCell ref="B14:K14"/>
    <mergeCell ref="H16:I16"/>
    <mergeCell ref="B15:E15"/>
    <mergeCell ref="F15:I15"/>
    <mergeCell ref="I22:I23"/>
    <mergeCell ref="E69:F69"/>
    <mergeCell ref="E70:F70"/>
    <mergeCell ref="B64:C64"/>
    <mergeCell ref="B56:C56"/>
    <mergeCell ref="F18:G18"/>
    <mergeCell ref="D16:E16"/>
    <mergeCell ref="B18:C18"/>
    <mergeCell ref="A46:K46"/>
    <mergeCell ref="B55:C55"/>
    <mergeCell ref="E55:F55"/>
    <mergeCell ref="H22:H23"/>
    <mergeCell ref="E72:F72"/>
    <mergeCell ref="B67:C67"/>
    <mergeCell ref="E67:F67"/>
    <mergeCell ref="E66:F66"/>
    <mergeCell ref="B68:C68"/>
    <mergeCell ref="E68:F68"/>
    <mergeCell ref="B69:C69"/>
    <mergeCell ref="B72:C72"/>
    <mergeCell ref="H48:K48"/>
    <mergeCell ref="A20:K20"/>
    <mergeCell ref="D18:E18"/>
    <mergeCell ref="C22:C23"/>
    <mergeCell ref="J21:K23"/>
    <mergeCell ref="B21:F21"/>
    <mergeCell ref="A21:A23"/>
    <mergeCell ref="H18:I18"/>
    <mergeCell ref="J18:K18"/>
    <mergeCell ref="B22:B23"/>
    <mergeCell ref="G22:G23"/>
    <mergeCell ref="B9:C9"/>
    <mergeCell ref="A12:K12"/>
    <mergeCell ref="B10:C10"/>
    <mergeCell ref="A14:A16"/>
    <mergeCell ref="A13:K13"/>
    <mergeCell ref="E11:F11"/>
    <mergeCell ref="E10:F10"/>
    <mergeCell ref="A11:C11"/>
    <mergeCell ref="E9:F9"/>
    <mergeCell ref="B8:C8"/>
    <mergeCell ref="E8:F8"/>
    <mergeCell ref="H4:I4"/>
    <mergeCell ref="B7:C7"/>
    <mergeCell ref="E7:F7"/>
    <mergeCell ref="E4:G4"/>
    <mergeCell ref="E5:F5"/>
    <mergeCell ref="B6:C6"/>
    <mergeCell ref="E6:F6"/>
    <mergeCell ref="J25:K25"/>
    <mergeCell ref="H17:I17"/>
    <mergeCell ref="A1:K1"/>
    <mergeCell ref="A4:A5"/>
    <mergeCell ref="K4:K5"/>
    <mergeCell ref="J4:J5"/>
    <mergeCell ref="B5:C5"/>
    <mergeCell ref="A2:K2"/>
    <mergeCell ref="B4:D4"/>
    <mergeCell ref="A3:K3"/>
    <mergeCell ref="B40:B41"/>
    <mergeCell ref="J30:K30"/>
    <mergeCell ref="A32:K32"/>
    <mergeCell ref="J36:K36"/>
    <mergeCell ref="F16:G16"/>
    <mergeCell ref="B16:C16"/>
    <mergeCell ref="A33:A35"/>
    <mergeCell ref="B33:F33"/>
    <mergeCell ref="D22:D23"/>
    <mergeCell ref="E22:F22"/>
    <mergeCell ref="G34:G35"/>
    <mergeCell ref="A26:K26"/>
    <mergeCell ref="D34:D35"/>
    <mergeCell ref="E34:F34"/>
    <mergeCell ref="I34:I35"/>
    <mergeCell ref="J28:K28"/>
    <mergeCell ref="A31:K31"/>
    <mergeCell ref="H34:H35"/>
    <mergeCell ref="A29:K29"/>
    <mergeCell ref="J33:K35"/>
    <mergeCell ref="B66:C66"/>
    <mergeCell ref="D40:G40"/>
    <mergeCell ref="B49:C49"/>
    <mergeCell ref="B48:C48"/>
    <mergeCell ref="F48:G48"/>
    <mergeCell ref="H49:K49"/>
    <mergeCell ref="D49:E49"/>
    <mergeCell ref="H47:K47"/>
    <mergeCell ref="B34:B35"/>
    <mergeCell ref="A27:K27"/>
    <mergeCell ref="C34:C35"/>
    <mergeCell ref="A45:K45"/>
    <mergeCell ref="H40:K40"/>
    <mergeCell ref="J37:K37"/>
    <mergeCell ref="A38:K38"/>
    <mergeCell ref="A39:K39"/>
    <mergeCell ref="A40:A41"/>
    <mergeCell ref="C40:C41"/>
    <mergeCell ref="G33:I33"/>
    <mergeCell ref="B58:C58"/>
    <mergeCell ref="E58:F58"/>
    <mergeCell ref="B47:C47"/>
    <mergeCell ref="D47:E47"/>
    <mergeCell ref="F47:G47"/>
    <mergeCell ref="B54:C54"/>
    <mergeCell ref="B51:C52"/>
    <mergeCell ref="A50:K50"/>
    <mergeCell ref="F49:G49"/>
    <mergeCell ref="D48:E48"/>
    <mergeCell ref="E57:F57"/>
    <mergeCell ref="E73:F73"/>
    <mergeCell ref="B76:C76"/>
    <mergeCell ref="E53:F53"/>
    <mergeCell ref="E75:F75"/>
    <mergeCell ref="A60:K60"/>
    <mergeCell ref="E62:F63"/>
    <mergeCell ref="A61:K61"/>
    <mergeCell ref="A62:A63"/>
    <mergeCell ref="B62:C63"/>
    <mergeCell ref="E51:F52"/>
    <mergeCell ref="G51:J51"/>
    <mergeCell ref="B53:C53"/>
    <mergeCell ref="E54:F54"/>
    <mergeCell ref="B74:C74"/>
    <mergeCell ref="B75:C75"/>
    <mergeCell ref="B57:C57"/>
    <mergeCell ref="B71:C71"/>
    <mergeCell ref="E71:F71"/>
    <mergeCell ref="E74:F74"/>
    <mergeCell ref="K51:K52"/>
    <mergeCell ref="B77:C77"/>
    <mergeCell ref="E77:F77"/>
    <mergeCell ref="E76:F76"/>
    <mergeCell ref="K62:K63"/>
    <mergeCell ref="G62:J62"/>
    <mergeCell ref="D62:D63"/>
    <mergeCell ref="A59:D59"/>
    <mergeCell ref="A51:A52"/>
    <mergeCell ref="D51:D52"/>
    <mergeCell ref="A81:K81"/>
    <mergeCell ref="A82:K82"/>
    <mergeCell ref="A80:D80"/>
    <mergeCell ref="E80:F80"/>
    <mergeCell ref="B79:C79"/>
    <mergeCell ref="E79:F79"/>
    <mergeCell ref="F85:G85"/>
    <mergeCell ref="H85:I85"/>
    <mergeCell ref="A83:A84"/>
    <mergeCell ref="B83:C84"/>
    <mergeCell ref="D83:G83"/>
    <mergeCell ref="H83:K83"/>
    <mergeCell ref="D84:E84"/>
    <mergeCell ref="F84:G84"/>
    <mergeCell ref="H84:I84"/>
    <mergeCell ref="J84:K84"/>
    <mergeCell ref="F87:G87"/>
    <mergeCell ref="H87:I87"/>
    <mergeCell ref="J85:K85"/>
    <mergeCell ref="B86:C86"/>
    <mergeCell ref="D86:E86"/>
    <mergeCell ref="F86:G86"/>
    <mergeCell ref="H86:I86"/>
    <mergeCell ref="J86:K86"/>
    <mergeCell ref="B85:C85"/>
    <mergeCell ref="D85:E85"/>
    <mergeCell ref="B78:C78"/>
    <mergeCell ref="E78:F78"/>
    <mergeCell ref="J87:K87"/>
    <mergeCell ref="B88:C88"/>
    <mergeCell ref="D88:E88"/>
    <mergeCell ref="F88:G88"/>
    <mergeCell ref="H88:I88"/>
    <mergeCell ref="J88:K88"/>
    <mergeCell ref="B87:C87"/>
    <mergeCell ref="D87:E87"/>
  </mergeCells>
  <printOptions/>
  <pageMargins left="0.5905511811023623" right="0.1968503937007874" top="0.1968503937007874" bottom="0.1968503937007874" header="0.5118110236220472" footer="0.5118110236220472"/>
  <pageSetup fitToHeight="3" horizontalDpi="600" verticalDpi="600" orientation="portrait" paperSize="9" scale="67" r:id="rId1"/>
  <rowBreaks count="1" manualBreakCount="1">
    <brk id="4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63"/>
  <sheetViews>
    <sheetView zoomScalePageLayoutView="0" workbookViewId="0" topLeftCell="A13">
      <selection activeCell="F57" sqref="F57"/>
    </sheetView>
  </sheetViews>
  <sheetFormatPr defaultColWidth="9.140625" defaultRowHeight="12.75"/>
  <cols>
    <col min="1" max="1" width="9.140625" style="36" customWidth="1"/>
    <col min="2" max="2" width="8.421875" style="36" customWidth="1"/>
    <col min="3" max="3" width="7.57421875" style="36" customWidth="1"/>
    <col min="4" max="4" width="8.421875" style="36" customWidth="1"/>
    <col min="5" max="6" width="8.8515625" style="36" customWidth="1"/>
    <col min="7" max="7" width="9.421875" style="36" customWidth="1"/>
    <col min="8" max="8" width="8.140625" style="36" customWidth="1"/>
    <col min="9" max="9" width="7.140625" style="36" customWidth="1"/>
    <col min="10" max="11" width="14.8515625" style="36" customWidth="1"/>
    <col min="12" max="16384" width="9.140625" style="36" customWidth="1"/>
  </cols>
  <sheetData>
    <row r="2" spans="1:11" ht="12.75">
      <c r="A2" s="211" t="s">
        <v>89</v>
      </c>
      <c r="B2" s="211"/>
      <c r="C2" s="211"/>
      <c r="D2" s="211"/>
      <c r="E2" s="211"/>
      <c r="F2" s="211"/>
      <c r="G2" s="211"/>
      <c r="H2" s="211"/>
      <c r="I2" s="211"/>
      <c r="J2" s="211"/>
      <c r="K2" s="212"/>
    </row>
    <row r="3" spans="1:11" ht="12.75">
      <c r="A3" s="137" t="s">
        <v>90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s="63" customFormat="1" ht="30.75" customHeight="1">
      <c r="A4" s="181" t="s">
        <v>1</v>
      </c>
      <c r="B4" s="183" t="s">
        <v>149</v>
      </c>
      <c r="C4" s="184"/>
      <c r="D4" s="184"/>
      <c r="E4" s="184"/>
      <c r="F4" s="184"/>
      <c r="G4" s="184"/>
      <c r="H4" s="184"/>
      <c r="I4" s="184"/>
      <c r="J4" s="184"/>
      <c r="K4" s="173"/>
    </row>
    <row r="5" spans="1:11" s="63" customFormat="1" ht="12.75">
      <c r="A5" s="182"/>
      <c r="B5" s="172" t="s">
        <v>91</v>
      </c>
      <c r="C5" s="184"/>
      <c r="D5" s="184"/>
      <c r="E5" s="173"/>
      <c r="F5" s="183" t="s">
        <v>150</v>
      </c>
      <c r="G5" s="184"/>
      <c r="H5" s="184"/>
      <c r="I5" s="184"/>
      <c r="J5" s="184"/>
      <c r="K5" s="173"/>
    </row>
    <row r="6" spans="1:11" s="63" customFormat="1" ht="32.25" customHeight="1">
      <c r="A6" s="182"/>
      <c r="B6" s="191" t="s">
        <v>151</v>
      </c>
      <c r="C6" s="192"/>
      <c r="D6" s="191" t="s">
        <v>152</v>
      </c>
      <c r="E6" s="192"/>
      <c r="F6" s="172" t="s">
        <v>93</v>
      </c>
      <c r="G6" s="184"/>
      <c r="H6" s="184"/>
      <c r="I6" s="173"/>
      <c r="J6" s="172" t="s">
        <v>94</v>
      </c>
      <c r="K6" s="173"/>
    </row>
    <row r="7" spans="1:11" s="63" customFormat="1" ht="29.25" customHeight="1">
      <c r="A7" s="213"/>
      <c r="B7" s="193"/>
      <c r="C7" s="194"/>
      <c r="D7" s="193"/>
      <c r="E7" s="194"/>
      <c r="F7" s="183" t="s">
        <v>151</v>
      </c>
      <c r="G7" s="173"/>
      <c r="H7" s="183" t="s">
        <v>152</v>
      </c>
      <c r="I7" s="173"/>
      <c r="J7" s="66" t="s">
        <v>151</v>
      </c>
      <c r="K7" s="66" t="s">
        <v>152</v>
      </c>
    </row>
    <row r="8" spans="1:11" s="63" customFormat="1" ht="12.75">
      <c r="A8" s="67" t="s">
        <v>3</v>
      </c>
      <c r="B8" s="188" t="s">
        <v>4</v>
      </c>
      <c r="C8" s="188"/>
      <c r="D8" s="188" t="s">
        <v>5</v>
      </c>
      <c r="E8" s="188"/>
      <c r="F8" s="172" t="s">
        <v>6</v>
      </c>
      <c r="G8" s="173"/>
      <c r="H8" s="172" t="s">
        <v>7</v>
      </c>
      <c r="I8" s="173"/>
      <c r="J8" s="66" t="s">
        <v>8</v>
      </c>
      <c r="K8" s="66" t="s">
        <v>22</v>
      </c>
    </row>
    <row r="9" spans="1:11" s="34" customFormat="1" ht="12.75">
      <c r="A9" s="32">
        <v>1</v>
      </c>
      <c r="B9" s="208">
        <v>51780703.91</v>
      </c>
      <c r="C9" s="214"/>
      <c r="D9" s="208">
        <v>51780703.91</v>
      </c>
      <c r="E9" s="214"/>
      <c r="F9" s="218"/>
      <c r="G9" s="209"/>
      <c r="H9" s="208"/>
      <c r="I9" s="209"/>
      <c r="J9" s="68"/>
      <c r="K9" s="69"/>
    </row>
    <row r="10" spans="1:11" s="34" customFormat="1" ht="24.75" customHeight="1">
      <c r="A10" s="70"/>
      <c r="B10" s="215" t="s">
        <v>153</v>
      </c>
      <c r="C10" s="216"/>
      <c r="D10" s="217"/>
      <c r="E10" s="217"/>
      <c r="F10" s="217"/>
      <c r="G10" s="217"/>
      <c r="H10" s="217"/>
      <c r="I10" s="217"/>
      <c r="J10" s="217"/>
      <c r="K10" s="180"/>
    </row>
    <row r="11" spans="1:11" s="34" customFormat="1" ht="14.25" customHeight="1">
      <c r="A11" s="70">
        <v>2</v>
      </c>
      <c r="B11" s="206">
        <v>1902186.98</v>
      </c>
      <c r="C11" s="207"/>
      <c r="D11" s="206">
        <v>2493021.03</v>
      </c>
      <c r="E11" s="207"/>
      <c r="F11" s="179"/>
      <c r="G11" s="180"/>
      <c r="H11" s="179"/>
      <c r="I11" s="180"/>
      <c r="J11" s="70"/>
      <c r="K11" s="70"/>
    </row>
    <row r="12" spans="1:11" s="34" customFormat="1" ht="23.25" customHeight="1">
      <c r="A12" s="32" t="s">
        <v>33</v>
      </c>
      <c r="B12" s="206">
        <f>B11+B9</f>
        <v>53682890.88999999</v>
      </c>
      <c r="C12" s="207"/>
      <c r="D12" s="206">
        <f>D11+D9</f>
        <v>54273724.94</v>
      </c>
      <c r="E12" s="207"/>
      <c r="F12" s="179"/>
      <c r="G12" s="180"/>
      <c r="H12" s="179"/>
      <c r="I12" s="180"/>
      <c r="J12" s="70"/>
      <c r="K12" s="70"/>
    </row>
    <row r="13" spans="1:11" s="34" customFormat="1" ht="29.25" customHeight="1">
      <c r="A13" s="137" t="s">
        <v>95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8"/>
    </row>
    <row r="14" spans="1:11" ht="39" customHeight="1">
      <c r="A14" s="210" t="s">
        <v>1</v>
      </c>
      <c r="B14" s="188" t="s">
        <v>96</v>
      </c>
      <c r="C14" s="188"/>
      <c r="D14" s="188" t="s">
        <v>97</v>
      </c>
      <c r="E14" s="188"/>
      <c r="F14" s="172" t="s">
        <v>98</v>
      </c>
      <c r="G14" s="184"/>
      <c r="H14" s="184"/>
      <c r="I14" s="184"/>
      <c r="J14" s="184"/>
      <c r="K14" s="173"/>
    </row>
    <row r="15" spans="1:11" ht="23.25" customHeight="1">
      <c r="A15" s="210"/>
      <c r="B15" s="188"/>
      <c r="C15" s="188"/>
      <c r="D15" s="188"/>
      <c r="E15" s="188"/>
      <c r="F15" s="202" t="s">
        <v>91</v>
      </c>
      <c r="G15" s="192"/>
      <c r="H15" s="203" t="s">
        <v>92</v>
      </c>
      <c r="I15" s="204"/>
      <c r="J15" s="204"/>
      <c r="K15" s="205"/>
    </row>
    <row r="16" spans="1:11" ht="96.75" customHeight="1">
      <c r="A16" s="210"/>
      <c r="B16" s="188"/>
      <c r="C16" s="188"/>
      <c r="D16" s="188"/>
      <c r="E16" s="188"/>
      <c r="F16" s="193"/>
      <c r="G16" s="194"/>
      <c r="H16" s="172" t="s">
        <v>99</v>
      </c>
      <c r="I16" s="173"/>
      <c r="J16" s="172" t="s">
        <v>100</v>
      </c>
      <c r="K16" s="173"/>
    </row>
    <row r="17" spans="1:11" ht="51" customHeight="1">
      <c r="A17" s="210"/>
      <c r="B17" s="188"/>
      <c r="C17" s="188"/>
      <c r="D17" s="71" t="s">
        <v>154</v>
      </c>
      <c r="E17" s="71" t="s">
        <v>155</v>
      </c>
      <c r="F17" s="71" t="s">
        <v>156</v>
      </c>
      <c r="G17" s="71" t="s">
        <v>157</v>
      </c>
      <c r="H17" s="71" t="s">
        <v>156</v>
      </c>
      <c r="I17" s="71" t="s">
        <v>157</v>
      </c>
      <c r="J17" s="71" t="s">
        <v>156</v>
      </c>
      <c r="K17" s="71" t="s">
        <v>158</v>
      </c>
    </row>
    <row r="18" spans="1:11" ht="12.75">
      <c r="A18" s="67" t="s">
        <v>3</v>
      </c>
      <c r="B18" s="188" t="s">
        <v>4</v>
      </c>
      <c r="C18" s="188"/>
      <c r="D18" s="72" t="s">
        <v>5</v>
      </c>
      <c r="E18" s="72" t="s">
        <v>6</v>
      </c>
      <c r="F18" s="72" t="s">
        <v>7</v>
      </c>
      <c r="G18" s="72" t="s">
        <v>8</v>
      </c>
      <c r="H18" s="72" t="s">
        <v>22</v>
      </c>
      <c r="I18" s="72" t="s">
        <v>23</v>
      </c>
      <c r="J18" s="66" t="s">
        <v>37</v>
      </c>
      <c r="K18" s="66" t="s">
        <v>51</v>
      </c>
    </row>
    <row r="19" spans="1:11" ht="12.75">
      <c r="A19" s="32">
        <v>1</v>
      </c>
      <c r="B19" s="73">
        <v>6</v>
      </c>
      <c r="C19" s="73">
        <v>6</v>
      </c>
      <c r="D19" s="73">
        <v>7</v>
      </c>
      <c r="E19" s="73">
        <v>7</v>
      </c>
      <c r="F19" s="74">
        <v>2136.1</v>
      </c>
      <c r="G19" s="74">
        <v>2136.1</v>
      </c>
      <c r="H19" s="73">
        <v>0</v>
      </c>
      <c r="I19" s="73">
        <v>0</v>
      </c>
      <c r="J19" s="70"/>
      <c r="K19" s="70"/>
    </row>
    <row r="20" spans="1:11" ht="12.75">
      <c r="A20" s="70" t="s">
        <v>71</v>
      </c>
      <c r="B20" s="73">
        <v>6</v>
      </c>
      <c r="C20" s="73">
        <v>6</v>
      </c>
      <c r="D20" s="73">
        <v>7</v>
      </c>
      <c r="E20" s="73">
        <v>7</v>
      </c>
      <c r="F20" s="74">
        <v>2136.1</v>
      </c>
      <c r="G20" s="74">
        <v>2136.1</v>
      </c>
      <c r="H20" s="73">
        <v>0</v>
      </c>
      <c r="I20" s="73">
        <v>0</v>
      </c>
      <c r="J20" s="70"/>
      <c r="K20" s="70"/>
    </row>
    <row r="22" spans="1:11" ht="12.75">
      <c r="A22" s="201" t="s">
        <v>101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</row>
    <row r="23" spans="1:11" ht="12.75">
      <c r="A23" s="201" t="s">
        <v>102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</row>
    <row r="24" spans="1:11" ht="12.75">
      <c r="A24" s="201" t="s">
        <v>103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</row>
    <row r="25" spans="1:11" ht="12.75">
      <c r="A25" s="199" t="s">
        <v>104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</row>
    <row r="26" spans="1:11" ht="12.75">
      <c r="A26" s="199" t="s">
        <v>105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</row>
    <row r="27" spans="1:11" ht="12.75">
      <c r="A27" s="199" t="s">
        <v>106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</row>
    <row r="28" spans="1:11" ht="12.75">
      <c r="A28" s="199" t="s">
        <v>107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30" spans="1:11" ht="12.75">
      <c r="A30" s="137" t="s">
        <v>108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8"/>
    </row>
    <row r="31" spans="1:11" ht="30.75" customHeight="1">
      <c r="A31" s="181" t="s">
        <v>1</v>
      </c>
      <c r="B31" s="172" t="s">
        <v>109</v>
      </c>
      <c r="C31" s="184"/>
      <c r="D31" s="184"/>
      <c r="E31" s="184"/>
      <c r="F31" s="184"/>
      <c r="G31" s="184"/>
      <c r="H31" s="184"/>
      <c r="I31" s="184"/>
      <c r="J31" s="184"/>
      <c r="K31" s="173"/>
    </row>
    <row r="32" spans="1:11" ht="12.75">
      <c r="A32" s="182"/>
      <c r="B32" s="172" t="s">
        <v>91</v>
      </c>
      <c r="C32" s="184"/>
      <c r="D32" s="184"/>
      <c r="E32" s="173"/>
      <c r="F32" s="172" t="s">
        <v>92</v>
      </c>
      <c r="G32" s="184"/>
      <c r="H32" s="184"/>
      <c r="I32" s="184"/>
      <c r="J32" s="184"/>
      <c r="K32" s="173"/>
    </row>
    <row r="33" spans="1:11" ht="36.75" customHeight="1">
      <c r="A33" s="182"/>
      <c r="B33" s="191" t="s">
        <v>151</v>
      </c>
      <c r="C33" s="192"/>
      <c r="D33" s="191" t="s">
        <v>152</v>
      </c>
      <c r="E33" s="192"/>
      <c r="F33" s="172" t="s">
        <v>110</v>
      </c>
      <c r="G33" s="184"/>
      <c r="H33" s="184"/>
      <c r="I33" s="173"/>
      <c r="J33" s="172" t="s">
        <v>111</v>
      </c>
      <c r="K33" s="173"/>
    </row>
    <row r="34" spans="1:11" ht="25.5">
      <c r="A34" s="182"/>
      <c r="B34" s="193"/>
      <c r="C34" s="194"/>
      <c r="D34" s="193"/>
      <c r="E34" s="194"/>
      <c r="F34" s="183" t="s">
        <v>151</v>
      </c>
      <c r="G34" s="173"/>
      <c r="H34" s="183" t="s">
        <v>152</v>
      </c>
      <c r="I34" s="173"/>
      <c r="J34" s="67" t="s">
        <v>151</v>
      </c>
      <c r="K34" s="67" t="s">
        <v>152</v>
      </c>
    </row>
    <row r="35" spans="1:11" ht="12.75">
      <c r="A35" s="67" t="s">
        <v>3</v>
      </c>
      <c r="B35" s="188" t="s">
        <v>4</v>
      </c>
      <c r="C35" s="188"/>
      <c r="D35" s="188" t="s">
        <v>5</v>
      </c>
      <c r="E35" s="188"/>
      <c r="F35" s="172" t="s">
        <v>6</v>
      </c>
      <c r="G35" s="173"/>
      <c r="H35" s="172" t="s">
        <v>7</v>
      </c>
      <c r="I35" s="173"/>
      <c r="J35" s="66" t="s">
        <v>8</v>
      </c>
      <c r="K35" s="66" t="s">
        <v>22</v>
      </c>
    </row>
    <row r="36" spans="1:11" ht="12.75">
      <c r="A36" s="32">
        <v>1</v>
      </c>
      <c r="B36" s="197">
        <v>0</v>
      </c>
      <c r="C36" s="198"/>
      <c r="D36" s="197">
        <v>224028.94</v>
      </c>
      <c r="E36" s="198"/>
      <c r="F36" s="197">
        <v>0</v>
      </c>
      <c r="G36" s="198"/>
      <c r="H36" s="197">
        <v>224028.94</v>
      </c>
      <c r="I36" s="198"/>
      <c r="J36" s="75"/>
      <c r="K36" s="75"/>
    </row>
    <row r="37" spans="1:11" ht="12.75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</row>
    <row r="38" spans="1:11" ht="12.75">
      <c r="A38" s="137" t="s">
        <v>112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8"/>
    </row>
    <row r="39" spans="1:11" ht="36" customHeight="1">
      <c r="A39" s="181" t="s">
        <v>1</v>
      </c>
      <c r="B39" s="172" t="s">
        <v>113</v>
      </c>
      <c r="C39" s="184"/>
      <c r="D39" s="184"/>
      <c r="E39" s="184"/>
      <c r="F39" s="184"/>
      <c r="G39" s="184"/>
      <c r="H39" s="184"/>
      <c r="I39" s="184"/>
      <c r="J39" s="184"/>
      <c r="K39" s="173"/>
    </row>
    <row r="40" spans="1:11" ht="12.75">
      <c r="A40" s="182"/>
      <c r="B40" s="172" t="s">
        <v>114</v>
      </c>
      <c r="C40" s="184"/>
      <c r="D40" s="184"/>
      <c r="E40" s="173"/>
      <c r="F40" s="172" t="s">
        <v>115</v>
      </c>
      <c r="G40" s="184"/>
      <c r="H40" s="184"/>
      <c r="I40" s="184"/>
      <c r="J40" s="184"/>
      <c r="K40" s="173"/>
    </row>
    <row r="41" spans="1:11" ht="12.75">
      <c r="A41" s="182"/>
      <c r="B41" s="191" t="s">
        <v>151</v>
      </c>
      <c r="C41" s="192"/>
      <c r="D41" s="191" t="s">
        <v>152</v>
      </c>
      <c r="E41" s="192"/>
      <c r="F41" s="172" t="s">
        <v>91</v>
      </c>
      <c r="G41" s="184"/>
      <c r="H41" s="184"/>
      <c r="I41" s="173"/>
      <c r="J41" s="172" t="s">
        <v>116</v>
      </c>
      <c r="K41" s="173"/>
    </row>
    <row r="42" spans="1:11" ht="12.75">
      <c r="A42" s="182"/>
      <c r="B42" s="193"/>
      <c r="C42" s="194"/>
      <c r="D42" s="193"/>
      <c r="E42" s="194"/>
      <c r="F42" s="183" t="s">
        <v>151</v>
      </c>
      <c r="G42" s="173"/>
      <c r="H42" s="183" t="s">
        <v>159</v>
      </c>
      <c r="I42" s="173"/>
      <c r="J42" s="66" t="s">
        <v>53</v>
      </c>
      <c r="K42" s="66" t="s">
        <v>54</v>
      </c>
    </row>
    <row r="43" spans="1:11" ht="12.75">
      <c r="A43" s="67" t="s">
        <v>3</v>
      </c>
      <c r="B43" s="188" t="s">
        <v>4</v>
      </c>
      <c r="C43" s="188"/>
      <c r="D43" s="188" t="s">
        <v>5</v>
      </c>
      <c r="E43" s="188"/>
      <c r="F43" s="172" t="s">
        <v>6</v>
      </c>
      <c r="G43" s="173"/>
      <c r="H43" s="172" t="s">
        <v>7</v>
      </c>
      <c r="I43" s="173"/>
      <c r="J43" s="66" t="s">
        <v>8</v>
      </c>
      <c r="K43" s="66" t="s">
        <v>22</v>
      </c>
    </row>
    <row r="44" spans="1:11" ht="12.75">
      <c r="A44" s="32">
        <v>1</v>
      </c>
      <c r="B44" s="189"/>
      <c r="C44" s="190"/>
      <c r="D44" s="189"/>
      <c r="E44" s="190"/>
      <c r="F44" s="189"/>
      <c r="G44" s="190"/>
      <c r="H44" s="189"/>
      <c r="I44" s="190"/>
      <c r="J44" s="76"/>
      <c r="K44" s="76"/>
    </row>
    <row r="45" spans="1:11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</row>
    <row r="46" spans="1:11" ht="12.75">
      <c r="A46" s="137" t="s">
        <v>117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8"/>
    </row>
    <row r="47" spans="1:11" ht="24.75" customHeight="1">
      <c r="A47" s="181" t="s">
        <v>1</v>
      </c>
      <c r="B47" s="183" t="s">
        <v>166</v>
      </c>
      <c r="C47" s="184"/>
      <c r="D47" s="184"/>
      <c r="E47" s="184"/>
      <c r="F47" s="184"/>
      <c r="G47" s="184"/>
      <c r="H47" s="184"/>
      <c r="I47" s="184"/>
      <c r="J47" s="184"/>
      <c r="K47" s="173"/>
    </row>
    <row r="48" spans="1:11" ht="17.25" customHeight="1">
      <c r="A48" s="182"/>
      <c r="B48" s="172" t="s">
        <v>114</v>
      </c>
      <c r="C48" s="184"/>
      <c r="D48" s="184"/>
      <c r="E48" s="184"/>
      <c r="F48" s="184"/>
      <c r="G48" s="173"/>
      <c r="H48" s="172" t="s">
        <v>115</v>
      </c>
      <c r="I48" s="184"/>
      <c r="J48" s="184"/>
      <c r="K48" s="173"/>
    </row>
    <row r="49" spans="1:11" ht="93.75" customHeight="1">
      <c r="A49" s="182"/>
      <c r="B49" s="185" t="s">
        <v>160</v>
      </c>
      <c r="C49" s="186"/>
      <c r="D49" s="185" t="s">
        <v>161</v>
      </c>
      <c r="E49" s="186"/>
      <c r="F49" s="195" t="s">
        <v>162</v>
      </c>
      <c r="G49" s="196"/>
      <c r="H49" s="185" t="s">
        <v>160</v>
      </c>
      <c r="I49" s="186"/>
      <c r="J49" s="77" t="s">
        <v>161</v>
      </c>
      <c r="K49" s="77" t="s">
        <v>162</v>
      </c>
    </row>
    <row r="50" spans="1:11" ht="12.75">
      <c r="A50" s="67" t="s">
        <v>3</v>
      </c>
      <c r="B50" s="188" t="s">
        <v>4</v>
      </c>
      <c r="C50" s="188"/>
      <c r="D50" s="188" t="s">
        <v>5</v>
      </c>
      <c r="E50" s="188"/>
      <c r="F50" s="172" t="s">
        <v>6</v>
      </c>
      <c r="G50" s="173"/>
      <c r="H50" s="172" t="s">
        <v>7</v>
      </c>
      <c r="I50" s="173"/>
      <c r="J50" s="66"/>
      <c r="K50" s="66" t="s">
        <v>22</v>
      </c>
    </row>
    <row r="51" spans="1:11" ht="16.5" customHeight="1">
      <c r="A51" s="32">
        <v>1</v>
      </c>
      <c r="B51" s="179"/>
      <c r="C51" s="180"/>
      <c r="D51" s="179"/>
      <c r="E51" s="180"/>
      <c r="F51" s="179"/>
      <c r="G51" s="180"/>
      <c r="H51" s="179">
        <v>22</v>
      </c>
      <c r="I51" s="180"/>
      <c r="J51" s="78">
        <f>267799+259912.5</f>
        <v>527711.5</v>
      </c>
      <c r="K51" s="78">
        <v>102118</v>
      </c>
    </row>
    <row r="52" spans="2:11" ht="21" customHeight="1">
      <c r="B52" s="174" t="s">
        <v>165</v>
      </c>
      <c r="C52" s="175"/>
      <c r="D52" s="175"/>
      <c r="E52" s="175"/>
      <c r="F52" s="175"/>
      <c r="G52" s="175"/>
      <c r="H52" s="175"/>
      <c r="I52" s="175"/>
      <c r="J52" s="175"/>
      <c r="K52" s="176"/>
    </row>
    <row r="53" spans="1:11" ht="20.25" customHeight="1">
      <c r="A53" s="79">
        <v>2</v>
      </c>
      <c r="B53" s="177"/>
      <c r="C53" s="178"/>
      <c r="D53" s="178"/>
      <c r="E53" s="178"/>
      <c r="F53" s="178"/>
      <c r="G53" s="178"/>
      <c r="H53" s="178">
        <v>1</v>
      </c>
      <c r="I53" s="178"/>
      <c r="J53" s="87">
        <v>244028.94</v>
      </c>
      <c r="K53" s="87">
        <v>0</v>
      </c>
    </row>
    <row r="54" spans="2:11" ht="27.75" customHeight="1">
      <c r="B54" s="80"/>
      <c r="C54" s="62"/>
      <c r="D54" s="62"/>
      <c r="E54" s="62"/>
      <c r="F54" s="62"/>
      <c r="G54" s="62"/>
      <c r="H54" s="62"/>
      <c r="I54" s="62"/>
      <c r="J54" s="62"/>
      <c r="K54" s="62"/>
    </row>
    <row r="55" ht="17.25" customHeight="1"/>
    <row r="56" spans="1:7" ht="15">
      <c r="A56" s="81" t="s">
        <v>214</v>
      </c>
      <c r="B56" s="81"/>
      <c r="C56" s="81"/>
      <c r="D56" s="81"/>
      <c r="E56" s="81"/>
      <c r="F56" s="81"/>
      <c r="G56" s="81"/>
    </row>
    <row r="59" spans="1:6" ht="15">
      <c r="A59" s="82"/>
      <c r="B59" s="82"/>
      <c r="C59" s="81"/>
      <c r="D59" s="81"/>
      <c r="E59" s="81"/>
      <c r="F59" s="81"/>
    </row>
    <row r="60" spans="1:6" ht="15">
      <c r="A60" s="83" t="s">
        <v>195</v>
      </c>
      <c r="B60" s="83"/>
      <c r="C60" s="81"/>
      <c r="D60" s="81"/>
      <c r="E60" s="81"/>
      <c r="F60" s="81"/>
    </row>
    <row r="61" spans="1:2" ht="12.75">
      <c r="A61" s="83" t="s">
        <v>196</v>
      </c>
      <c r="B61" s="83"/>
    </row>
    <row r="62" spans="1:2" ht="12.75">
      <c r="A62" s="83" t="s">
        <v>197</v>
      </c>
      <c r="B62" s="83"/>
    </row>
    <row r="63" spans="1:7" ht="15">
      <c r="A63" s="83" t="s">
        <v>198</v>
      </c>
      <c r="B63" s="83"/>
      <c r="C63" s="81"/>
      <c r="D63" s="81"/>
      <c r="E63" s="81"/>
      <c r="F63" s="81"/>
      <c r="G63" s="81"/>
    </row>
  </sheetData>
  <sheetProtection/>
  <mergeCells count="108">
    <mergeCell ref="B6:C7"/>
    <mergeCell ref="D6:E7"/>
    <mergeCell ref="F11:G11"/>
    <mergeCell ref="H11:I11"/>
    <mergeCell ref="B9:C9"/>
    <mergeCell ref="D9:E9"/>
    <mergeCell ref="B10:K10"/>
    <mergeCell ref="F8:G8"/>
    <mergeCell ref="F9:G9"/>
    <mergeCell ref="B8:C8"/>
    <mergeCell ref="A2:K2"/>
    <mergeCell ref="A3:K3"/>
    <mergeCell ref="B4:K4"/>
    <mergeCell ref="B5:E5"/>
    <mergeCell ref="A4:A7"/>
    <mergeCell ref="F5:K5"/>
    <mergeCell ref="F6:I6"/>
    <mergeCell ref="J6:K6"/>
    <mergeCell ref="F7:G7"/>
    <mergeCell ref="H7:I7"/>
    <mergeCell ref="A22:K22"/>
    <mergeCell ref="H8:I8"/>
    <mergeCell ref="A13:K13"/>
    <mergeCell ref="H9:I9"/>
    <mergeCell ref="H16:I16"/>
    <mergeCell ref="B14:C17"/>
    <mergeCell ref="J16:K16"/>
    <mergeCell ref="B18:C18"/>
    <mergeCell ref="A14:A17"/>
    <mergeCell ref="D8:E8"/>
    <mergeCell ref="F12:G12"/>
    <mergeCell ref="B12:C12"/>
    <mergeCell ref="D12:E12"/>
    <mergeCell ref="D11:E11"/>
    <mergeCell ref="D14:E16"/>
    <mergeCell ref="B11:C11"/>
    <mergeCell ref="B32:E32"/>
    <mergeCell ref="H12:I12"/>
    <mergeCell ref="A23:K23"/>
    <mergeCell ref="D33:E34"/>
    <mergeCell ref="H34:I34"/>
    <mergeCell ref="J33:K33"/>
    <mergeCell ref="A24:K24"/>
    <mergeCell ref="F14:K14"/>
    <mergeCell ref="F15:G16"/>
    <mergeCell ref="H15:K15"/>
    <mergeCell ref="H35:I35"/>
    <mergeCell ref="A25:K25"/>
    <mergeCell ref="A26:K26"/>
    <mergeCell ref="A37:K37"/>
    <mergeCell ref="A28:K28"/>
    <mergeCell ref="A30:K30"/>
    <mergeCell ref="A31:A34"/>
    <mergeCell ref="B31:K31"/>
    <mergeCell ref="A27:K27"/>
    <mergeCell ref="F33:I33"/>
    <mergeCell ref="B35:C35"/>
    <mergeCell ref="B36:C36"/>
    <mergeCell ref="D36:E36"/>
    <mergeCell ref="F36:G36"/>
    <mergeCell ref="F32:K32"/>
    <mergeCell ref="J41:K41"/>
    <mergeCell ref="D41:E42"/>
    <mergeCell ref="F41:I41"/>
    <mergeCell ref="F42:G42"/>
    <mergeCell ref="H36:I36"/>
    <mergeCell ref="B50:C50"/>
    <mergeCell ref="D50:E50"/>
    <mergeCell ref="D49:E49"/>
    <mergeCell ref="F49:G49"/>
    <mergeCell ref="F50:G50"/>
    <mergeCell ref="B33:C34"/>
    <mergeCell ref="A38:K38"/>
    <mergeCell ref="D35:E35"/>
    <mergeCell ref="F35:G35"/>
    <mergeCell ref="F34:G34"/>
    <mergeCell ref="A46:K46"/>
    <mergeCell ref="B40:E40"/>
    <mergeCell ref="B41:C42"/>
    <mergeCell ref="A39:A42"/>
    <mergeCell ref="B39:K39"/>
    <mergeCell ref="F40:K40"/>
    <mergeCell ref="H42:I42"/>
    <mergeCell ref="F44:G44"/>
    <mergeCell ref="H44:I44"/>
    <mergeCell ref="D43:E43"/>
    <mergeCell ref="F43:G43"/>
    <mergeCell ref="A45:K45"/>
    <mergeCell ref="B43:C43"/>
    <mergeCell ref="B44:C44"/>
    <mergeCell ref="D44:E44"/>
    <mergeCell ref="H43:I43"/>
    <mergeCell ref="A47:A49"/>
    <mergeCell ref="B47:K47"/>
    <mergeCell ref="B49:C49"/>
    <mergeCell ref="B48:G48"/>
    <mergeCell ref="H48:K48"/>
    <mergeCell ref="H49:I49"/>
    <mergeCell ref="H50:I50"/>
    <mergeCell ref="B52:K52"/>
    <mergeCell ref="B53:C53"/>
    <mergeCell ref="D53:E53"/>
    <mergeCell ref="F53:G53"/>
    <mergeCell ref="H53:I53"/>
    <mergeCell ref="B51:C51"/>
    <mergeCell ref="D51:E51"/>
    <mergeCell ref="F51:G51"/>
    <mergeCell ref="H51:I51"/>
  </mergeCells>
  <printOptions/>
  <pageMargins left="0.75" right="0.75" top="1" bottom="1" header="0.5" footer="0.5"/>
  <pageSetup horizontalDpi="600" verticalDpi="600" orientation="portrait" paperSize="9" scale="83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60" zoomScalePageLayoutView="0" workbookViewId="0" topLeftCell="A1">
      <selection activeCell="A13" sqref="A13:L13"/>
    </sheetView>
  </sheetViews>
  <sheetFormatPr defaultColWidth="9.140625" defaultRowHeight="12.75"/>
  <cols>
    <col min="3" max="3" width="18.8515625" style="0" customWidth="1"/>
    <col min="9" max="9" width="7.421875" style="0" customWidth="1"/>
    <col min="10" max="10" width="14.00390625" style="0" customWidth="1"/>
    <col min="11" max="11" width="12.7109375" style="0" customWidth="1"/>
    <col min="12" max="12" width="22.57421875" style="0" customWidth="1"/>
  </cols>
  <sheetData>
    <row r="1" spans="1:12" ht="39" customHeight="1">
      <c r="A1" s="58" t="s">
        <v>135</v>
      </c>
      <c r="B1" s="58"/>
      <c r="C1" s="59"/>
      <c r="D1" s="59"/>
      <c r="E1" s="59"/>
      <c r="F1" s="59"/>
      <c r="G1" s="59"/>
      <c r="H1" s="59"/>
      <c r="I1" s="59" t="s">
        <v>136</v>
      </c>
      <c r="J1" s="222" t="s">
        <v>137</v>
      </c>
      <c r="K1" s="223"/>
      <c r="L1" s="223"/>
    </row>
    <row r="2" spans="1:12" ht="15">
      <c r="A2" s="59" t="s">
        <v>203</v>
      </c>
      <c r="B2" s="59"/>
      <c r="C2" s="57"/>
      <c r="D2" s="223" t="s">
        <v>200</v>
      </c>
      <c r="E2" s="223"/>
      <c r="F2" s="223"/>
      <c r="G2" s="223"/>
      <c r="H2" s="223"/>
      <c r="I2" s="223"/>
      <c r="J2" s="59" t="s">
        <v>168</v>
      </c>
      <c r="K2" s="59" t="s">
        <v>202</v>
      </c>
      <c r="L2" s="59" t="s">
        <v>169</v>
      </c>
    </row>
    <row r="3" spans="1:12" ht="15">
      <c r="A3" s="59" t="s">
        <v>201</v>
      </c>
      <c r="B3" s="59"/>
      <c r="C3" s="57"/>
      <c r="D3" s="57"/>
      <c r="E3" s="57"/>
      <c r="F3" s="57"/>
      <c r="G3" s="57"/>
      <c r="H3" s="57"/>
      <c r="I3" s="57"/>
      <c r="J3" s="59" t="s">
        <v>186</v>
      </c>
      <c r="K3" s="59"/>
      <c r="L3" s="59"/>
    </row>
    <row r="4" spans="1:12" ht="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5">
      <c r="A5" s="59" t="s">
        <v>167</v>
      </c>
      <c r="B5" s="59"/>
      <c r="C5" s="59" t="s">
        <v>208</v>
      </c>
      <c r="D5" s="59"/>
      <c r="E5" s="59"/>
      <c r="F5" s="59"/>
      <c r="G5" s="59"/>
      <c r="H5" s="59"/>
      <c r="I5" s="59"/>
      <c r="J5" s="59" t="s">
        <v>167</v>
      </c>
      <c r="K5" s="59"/>
      <c r="L5" s="59" t="s">
        <v>208</v>
      </c>
    </row>
    <row r="6" spans="1:12" ht="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99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96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2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31.5" customHeight="1">
      <c r="A12" s="219" t="s">
        <v>138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</row>
    <row r="13" spans="1:12" ht="43.5" customHeight="1">
      <c r="A13" s="224" t="s">
        <v>171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</row>
    <row r="14" spans="1:12" ht="19.5" customHeight="1">
      <c r="A14" s="220" t="s">
        <v>170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</row>
    <row r="15" spans="1:12" ht="9.75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</row>
    <row r="16" spans="1:12" ht="21.75" customHeight="1">
      <c r="A16" s="219" t="s">
        <v>139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1:12" ht="18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8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ht="18.75">
      <c r="A19" s="221" t="s">
        <v>209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</sheetData>
  <sheetProtection/>
  <mergeCells count="8">
    <mergeCell ref="A16:L16"/>
    <mergeCell ref="A19:L19"/>
    <mergeCell ref="J1:L1"/>
    <mergeCell ref="D2:I2"/>
    <mergeCell ref="A12:L12"/>
    <mergeCell ref="A13:L13"/>
    <mergeCell ref="A14:L14"/>
    <mergeCell ref="A15:L15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Доу 10</cp:lastModifiedBy>
  <cp:lastPrinted>2020-03-02T11:25:17Z</cp:lastPrinted>
  <dcterms:created xsi:type="dcterms:W3CDTF">1996-10-08T23:32:33Z</dcterms:created>
  <dcterms:modified xsi:type="dcterms:W3CDTF">2020-03-02T11:27:53Z</dcterms:modified>
  <cp:category/>
  <cp:version/>
  <cp:contentType/>
  <cp:contentStatus/>
</cp:coreProperties>
</file>